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te Calculator\DVBS2X\"/>
    </mc:Choice>
  </mc:AlternateContent>
  <xr:revisionPtr revIDLastSave="0" documentId="8_{87463536-72EA-41FC-B824-5BA072AAB7BB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DVBS2X Calc" sheetId="6" r:id="rId1"/>
    <sheet name="Controls" sheetId="7" state="hidden" r:id="rId2"/>
    <sheet name="Tables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7" l="1"/>
  <c r="D19" i="7"/>
  <c r="C19" i="7"/>
  <c r="E14" i="7"/>
  <c r="D14" i="7"/>
  <c r="D15" i="7" s="1"/>
  <c r="C14" i="7"/>
  <c r="B14" i="7"/>
  <c r="A14" i="7"/>
  <c r="N3" i="7" l="1"/>
  <c r="AD21" i="7"/>
  <c r="AD9" i="7"/>
  <c r="AB20" i="7"/>
  <c r="AB17" i="7"/>
  <c r="AB14" i="7"/>
  <c r="AB11" i="7"/>
  <c r="AB8" i="7"/>
  <c r="AB5" i="7"/>
  <c r="X20" i="7"/>
  <c r="X8" i="7"/>
  <c r="U20" i="7"/>
  <c r="U17" i="7"/>
  <c r="U14" i="7"/>
  <c r="U11" i="7"/>
  <c r="U8" i="7"/>
  <c r="U5" i="7"/>
  <c r="R19" i="7"/>
  <c r="R7" i="7"/>
  <c r="N20" i="7"/>
  <c r="N17" i="7"/>
  <c r="N14" i="7"/>
  <c r="N11" i="7"/>
  <c r="N8" i="7"/>
  <c r="N5" i="7"/>
  <c r="AD20" i="7"/>
  <c r="AD8" i="7"/>
  <c r="AA20" i="7"/>
  <c r="AA17" i="7"/>
  <c r="AA14" i="7"/>
  <c r="AA11" i="7"/>
  <c r="AA8" i="7"/>
  <c r="AA5" i="7"/>
  <c r="X19" i="7"/>
  <c r="X7" i="7"/>
  <c r="T20" i="7"/>
  <c r="T17" i="7"/>
  <c r="T14" i="7"/>
  <c r="T11" i="7"/>
  <c r="T8" i="7"/>
  <c r="T5" i="7"/>
  <c r="R6" i="7"/>
  <c r="Q19" i="7"/>
  <c r="Q16" i="7"/>
  <c r="Q13" i="7"/>
  <c r="Q10" i="7"/>
  <c r="Q7" i="7"/>
  <c r="Q4" i="7"/>
  <c r="AB19" i="7"/>
  <c r="AB10" i="7"/>
  <c r="X4" i="7"/>
  <c r="U7" i="7"/>
  <c r="N16" i="7"/>
  <c r="R18" i="7"/>
  <c r="R3" i="7"/>
  <c r="AD19" i="7"/>
  <c r="AD7" i="7"/>
  <c r="Z20" i="7"/>
  <c r="Z17" i="7"/>
  <c r="Z14" i="7"/>
  <c r="Z11" i="7"/>
  <c r="Z8" i="7"/>
  <c r="Z5" i="7"/>
  <c r="X18" i="7"/>
  <c r="X6" i="7"/>
  <c r="W19" i="7"/>
  <c r="W16" i="7"/>
  <c r="W13" i="7"/>
  <c r="W10" i="7"/>
  <c r="W7" i="7"/>
  <c r="W4" i="7"/>
  <c r="R17" i="7"/>
  <c r="R5" i="7"/>
  <c r="P19" i="7"/>
  <c r="P16" i="7"/>
  <c r="P13" i="7"/>
  <c r="P10" i="7"/>
  <c r="P7" i="7"/>
  <c r="P4" i="7"/>
  <c r="AD18" i="7"/>
  <c r="AD6" i="7"/>
  <c r="AC19" i="7"/>
  <c r="AC16" i="7"/>
  <c r="AC13" i="7"/>
  <c r="AC10" i="7"/>
  <c r="AC7" i="7"/>
  <c r="AC4" i="7"/>
  <c r="X17" i="7"/>
  <c r="X5" i="7"/>
  <c r="V19" i="7"/>
  <c r="V16" i="7"/>
  <c r="V13" i="7"/>
  <c r="V10" i="7"/>
  <c r="V7" i="7"/>
  <c r="V4" i="7"/>
  <c r="R16" i="7"/>
  <c r="R4" i="7"/>
  <c r="O19" i="7"/>
  <c r="O16" i="7"/>
  <c r="O13" i="7"/>
  <c r="O10" i="7"/>
  <c r="O7" i="7"/>
  <c r="O4" i="7"/>
  <c r="AD5" i="7"/>
  <c r="AB16" i="7"/>
  <c r="AB13" i="7"/>
  <c r="AB7" i="7"/>
  <c r="U16" i="7"/>
  <c r="N19" i="7"/>
  <c r="U10" i="7"/>
  <c r="AD17" i="7"/>
  <c r="U19" i="7"/>
  <c r="AD16" i="7"/>
  <c r="AD4" i="7"/>
  <c r="AA19" i="7"/>
  <c r="AA16" i="7"/>
  <c r="AA13" i="7"/>
  <c r="AA10" i="7"/>
  <c r="AA7" i="7"/>
  <c r="AA4" i="7"/>
  <c r="X15" i="7"/>
  <c r="X3" i="7"/>
  <c r="T19" i="7"/>
  <c r="T16" i="7"/>
  <c r="T13" i="7"/>
  <c r="T10" i="7"/>
  <c r="T7" i="7"/>
  <c r="T4" i="7"/>
  <c r="R14" i="7"/>
  <c r="Q21" i="7"/>
  <c r="Q18" i="7"/>
  <c r="Q15" i="7"/>
  <c r="Q12" i="7"/>
  <c r="Q9" i="7"/>
  <c r="Q6" i="7"/>
  <c r="Q3" i="7"/>
  <c r="AC21" i="7"/>
  <c r="AC3" i="7"/>
  <c r="V18" i="7"/>
  <c r="V9" i="7"/>
  <c r="V3" i="7"/>
  <c r="O21" i="7"/>
  <c r="O15" i="7"/>
  <c r="O9" i="7"/>
  <c r="O3" i="7"/>
  <c r="V11" i="7"/>
  <c r="O5" i="7"/>
  <c r="R15" i="7"/>
  <c r="AD15" i="7"/>
  <c r="AD3" i="7"/>
  <c r="Z19" i="7"/>
  <c r="Z16" i="7"/>
  <c r="Z13" i="7"/>
  <c r="Z10" i="7"/>
  <c r="Z7" i="7"/>
  <c r="Z4" i="7"/>
  <c r="X14" i="7"/>
  <c r="W21" i="7"/>
  <c r="W18" i="7"/>
  <c r="W15" i="7"/>
  <c r="W12" i="7"/>
  <c r="W9" i="7"/>
  <c r="W6" i="7"/>
  <c r="W3" i="7"/>
  <c r="R13" i="7"/>
  <c r="P21" i="7"/>
  <c r="P18" i="7"/>
  <c r="P15" i="7"/>
  <c r="P12" i="7"/>
  <c r="P9" i="7"/>
  <c r="P6" i="7"/>
  <c r="P3" i="7"/>
  <c r="AD14" i="7"/>
  <c r="AC18" i="7"/>
  <c r="AC15" i="7"/>
  <c r="AC12" i="7"/>
  <c r="AC9" i="7"/>
  <c r="AC6" i="7"/>
  <c r="X13" i="7"/>
  <c r="V21" i="7"/>
  <c r="V15" i="7"/>
  <c r="V12" i="7"/>
  <c r="V6" i="7"/>
  <c r="R12" i="7"/>
  <c r="O18" i="7"/>
  <c r="O12" i="7"/>
  <c r="O6" i="7"/>
  <c r="V20" i="7"/>
  <c r="O14" i="7"/>
  <c r="U13" i="7"/>
  <c r="N4" i="7"/>
  <c r="AD13" i="7"/>
  <c r="AB21" i="7"/>
  <c r="AB18" i="7"/>
  <c r="AB15" i="7"/>
  <c r="AB12" i="7"/>
  <c r="AB9" i="7"/>
  <c r="AB6" i="7"/>
  <c r="AB3" i="7"/>
  <c r="X12" i="7"/>
  <c r="U21" i="7"/>
  <c r="U18" i="7"/>
  <c r="U15" i="7"/>
  <c r="U12" i="7"/>
  <c r="U9" i="7"/>
  <c r="U6" i="7"/>
  <c r="U3" i="7"/>
  <c r="R11" i="7"/>
  <c r="N21" i="7"/>
  <c r="N18" i="7"/>
  <c r="N15" i="7"/>
  <c r="N12" i="7"/>
  <c r="N9" i="7"/>
  <c r="N6" i="7"/>
  <c r="T6" i="7"/>
  <c r="R10" i="7"/>
  <c r="Q17" i="7"/>
  <c r="Q8" i="7"/>
  <c r="P5" i="7"/>
  <c r="AD10" i="7"/>
  <c r="AC8" i="7"/>
  <c r="V17" i="7"/>
  <c r="V5" i="7"/>
  <c r="O11" i="7"/>
  <c r="U4" i="7"/>
  <c r="N7" i="7"/>
  <c r="AD12" i="7"/>
  <c r="AA21" i="7"/>
  <c r="AA18" i="7"/>
  <c r="AA15" i="7"/>
  <c r="AA12" i="7"/>
  <c r="AA9" i="7"/>
  <c r="AA6" i="7"/>
  <c r="AA3" i="7"/>
  <c r="X11" i="7"/>
  <c r="T21" i="7"/>
  <c r="T18" i="7"/>
  <c r="T15" i="7"/>
  <c r="T12" i="7"/>
  <c r="T9" i="7"/>
  <c r="T3" i="7"/>
  <c r="Q20" i="7"/>
  <c r="Q14" i="7"/>
  <c r="Q11" i="7"/>
  <c r="Q5" i="7"/>
  <c r="AC17" i="7"/>
  <c r="AC14" i="7"/>
  <c r="AC5" i="7"/>
  <c r="X9" i="7"/>
  <c r="V8" i="7"/>
  <c r="R8" i="7"/>
  <c r="O17" i="7"/>
  <c r="X16" i="7"/>
  <c r="N10" i="7"/>
  <c r="AD11" i="7"/>
  <c r="Z21" i="7"/>
  <c r="Z18" i="7"/>
  <c r="Z15" i="7"/>
  <c r="Z12" i="7"/>
  <c r="Z9" i="7"/>
  <c r="Z6" i="7"/>
  <c r="Z3" i="7"/>
  <c r="X10" i="7"/>
  <c r="W20" i="7"/>
  <c r="W17" i="7"/>
  <c r="W14" i="7"/>
  <c r="W11" i="7"/>
  <c r="W8" i="7"/>
  <c r="W5" i="7"/>
  <c r="R21" i="7"/>
  <c r="R9" i="7"/>
  <c r="P20" i="7"/>
  <c r="P17" i="7"/>
  <c r="P14" i="7"/>
  <c r="P11" i="7"/>
  <c r="P8" i="7"/>
  <c r="AC20" i="7"/>
  <c r="AC11" i="7"/>
  <c r="X21" i="7"/>
  <c r="V14" i="7"/>
  <c r="R20" i="7"/>
  <c r="O20" i="7"/>
  <c r="O8" i="7"/>
  <c r="AB4" i="7"/>
  <c r="N13" i="7"/>
  <c r="L21" i="7"/>
  <c r="L9" i="7"/>
  <c r="L5" i="7"/>
  <c r="L3" i="7"/>
  <c r="L13" i="7"/>
  <c r="L10" i="7"/>
  <c r="L20" i="7"/>
  <c r="L8" i="7"/>
  <c r="L17" i="7"/>
  <c r="L4" i="7"/>
  <c r="L15" i="7"/>
  <c r="L14" i="7"/>
  <c r="L19" i="7"/>
  <c r="L7" i="7"/>
  <c r="L6" i="7"/>
  <c r="L16" i="7"/>
  <c r="L12" i="7"/>
  <c r="L18" i="7"/>
  <c r="L11" i="7"/>
  <c r="K21" i="7"/>
  <c r="I19" i="7"/>
  <c r="J14" i="7"/>
  <c r="H12" i="7"/>
  <c r="K9" i="7"/>
  <c r="I7" i="7"/>
  <c r="I4" i="7"/>
  <c r="K13" i="7"/>
  <c r="J6" i="7"/>
  <c r="K20" i="7"/>
  <c r="I6" i="7"/>
  <c r="H13" i="7"/>
  <c r="H15" i="7"/>
  <c r="K7" i="7"/>
  <c r="J7" i="7"/>
  <c r="J21" i="7"/>
  <c r="H19" i="7"/>
  <c r="K16" i="7"/>
  <c r="I14" i="7"/>
  <c r="J9" i="7"/>
  <c r="H7" i="7"/>
  <c r="K4" i="7"/>
  <c r="K18" i="7"/>
  <c r="K6" i="7"/>
  <c r="H16" i="7"/>
  <c r="J13" i="7"/>
  <c r="H6" i="7"/>
  <c r="J15" i="7"/>
  <c r="I15" i="7"/>
  <c r="I10" i="7"/>
  <c r="I5" i="7"/>
  <c r="H5" i="7"/>
  <c r="I21" i="7"/>
  <c r="J16" i="7"/>
  <c r="H14" i="7"/>
  <c r="K11" i="7"/>
  <c r="I9" i="7"/>
  <c r="J4" i="7"/>
  <c r="I16" i="7"/>
  <c r="J11" i="7"/>
  <c r="H9" i="7"/>
  <c r="J18" i="7"/>
  <c r="I11" i="7"/>
  <c r="H4" i="7"/>
  <c r="H11" i="7"/>
  <c r="I13" i="7"/>
  <c r="K3" i="7"/>
  <c r="K10" i="7"/>
  <c r="K5" i="7"/>
  <c r="J17" i="7"/>
  <c r="I17" i="7"/>
  <c r="K14" i="7"/>
  <c r="H21" i="7"/>
  <c r="I18" i="7"/>
  <c r="K8" i="7"/>
  <c r="I3" i="7"/>
  <c r="H17" i="7"/>
  <c r="I8" i="7"/>
  <c r="J10" i="7"/>
  <c r="H3" i="7"/>
  <c r="J12" i="7"/>
  <c r="J20" i="7"/>
  <c r="H18" i="7"/>
  <c r="K15" i="7"/>
  <c r="J8" i="7"/>
  <c r="K17" i="7"/>
  <c r="H8" i="7"/>
  <c r="K12" i="7"/>
  <c r="H10" i="7"/>
  <c r="I20" i="7"/>
  <c r="J3" i="7"/>
  <c r="J19" i="7"/>
  <c r="H20" i="7"/>
  <c r="J5" i="7"/>
  <c r="K19" i="7"/>
  <c r="I12" i="7"/>
  <c r="H41" i="7" l="1"/>
  <c r="H63" i="7" s="1"/>
  <c r="J41" i="7"/>
  <c r="J63" i="7" s="1"/>
  <c r="C37" i="6" s="1"/>
  <c r="K38" i="7"/>
  <c r="K60" i="7" s="1"/>
  <c r="D34" i="6" s="1"/>
  <c r="K43" i="7"/>
  <c r="K65" i="7" s="1"/>
  <c r="D39" i="6" s="1"/>
  <c r="L36" i="7"/>
  <c r="L58" i="7" s="1"/>
  <c r="E32" i="6" s="1"/>
  <c r="H37" i="7"/>
  <c r="H59" i="7" s="1"/>
  <c r="I32" i="7"/>
  <c r="I54" i="7" s="1"/>
  <c r="I30" i="7"/>
  <c r="I52" i="7" s="1"/>
  <c r="H34" i="7"/>
  <c r="H56" i="7" s="1"/>
  <c r="H28" i="7"/>
  <c r="H50" i="7" s="1"/>
  <c r="K42" i="7"/>
  <c r="K64" i="7" s="1"/>
  <c r="D38" i="6" s="1"/>
  <c r="J42" i="7"/>
  <c r="J64" i="7" s="1"/>
  <c r="C38" i="6" s="1"/>
  <c r="H33" i="7"/>
  <c r="H55" i="7" s="1"/>
  <c r="H29" i="7"/>
  <c r="H51" i="7" s="1"/>
  <c r="L25" i="7"/>
  <c r="L29" i="7"/>
  <c r="L28" i="7"/>
  <c r="K33" i="7"/>
  <c r="K55" i="7" s="1"/>
  <c r="D29" i="6" s="1"/>
  <c r="J30" i="7"/>
  <c r="J52" i="7" s="1"/>
  <c r="C26" i="6" s="1"/>
  <c r="I27" i="7"/>
  <c r="I49" i="7" s="1"/>
  <c r="I36" i="7"/>
  <c r="I58" i="7" s="1"/>
  <c r="L43" i="7"/>
  <c r="H39" i="7"/>
  <c r="H61" i="7" s="1"/>
  <c r="H25" i="7"/>
  <c r="H47" i="7" s="1"/>
  <c r="I38" i="7"/>
  <c r="I60" i="7" s="1"/>
  <c r="K35" i="7"/>
  <c r="K57" i="7" s="1"/>
  <c r="D31" i="6" s="1"/>
  <c r="I26" i="7"/>
  <c r="I48" i="7" s="1"/>
  <c r="I29" i="7"/>
  <c r="I51" i="7" s="1"/>
  <c r="J28" i="7"/>
  <c r="J50" i="7" s="1"/>
  <c r="C24" i="6" s="1"/>
  <c r="K32" i="7"/>
  <c r="K54" i="7" s="1"/>
  <c r="D28" i="6" s="1"/>
  <c r="I35" i="7"/>
  <c r="I57" i="7" s="1"/>
  <c r="H30" i="7"/>
  <c r="H52" i="7" s="1"/>
  <c r="J37" i="7"/>
  <c r="J59" i="7" s="1"/>
  <c r="C33" i="6" s="1"/>
  <c r="L35" i="7"/>
  <c r="J40" i="7"/>
  <c r="J62" i="7" s="1"/>
  <c r="C36" i="6" s="1"/>
  <c r="K34" i="7"/>
  <c r="K56" i="7" s="1"/>
  <c r="D30" i="6" s="1"/>
  <c r="I34" i="7"/>
  <c r="I56" i="7" s="1"/>
  <c r="I28" i="7"/>
  <c r="I50" i="7" s="1"/>
  <c r="H32" i="7"/>
  <c r="H54" i="7" s="1"/>
  <c r="J39" i="7"/>
  <c r="J61" i="7" s="1"/>
  <c r="C35" i="6" s="1"/>
  <c r="L37" i="7"/>
  <c r="K36" i="7"/>
  <c r="K58" i="7" s="1"/>
  <c r="D32" i="6" s="1"/>
  <c r="I25" i="7"/>
  <c r="I47" i="7" s="1"/>
  <c r="I43" i="7"/>
  <c r="I65" i="7" s="1"/>
  <c r="I37" i="7"/>
  <c r="I59" i="7" s="1"/>
  <c r="H35" i="7"/>
  <c r="H57" i="7" s="1"/>
  <c r="L32" i="7"/>
  <c r="J27" i="7"/>
  <c r="J49" i="7" s="1"/>
  <c r="C23" i="6" s="1"/>
  <c r="J43" i="7"/>
  <c r="J65" i="7" s="1"/>
  <c r="C39" i="6" s="1"/>
  <c r="L41" i="7"/>
  <c r="H27" i="7"/>
  <c r="H49" i="7" s="1"/>
  <c r="K40" i="7"/>
  <c r="K62" i="7" s="1"/>
  <c r="D36" i="6" s="1"/>
  <c r="I41" i="7"/>
  <c r="I63" i="7" s="1"/>
  <c r="K27" i="7"/>
  <c r="K49" i="7" s="1"/>
  <c r="D23" i="6" s="1"/>
  <c r="L26" i="7"/>
  <c r="L34" i="7"/>
  <c r="K29" i="7"/>
  <c r="K51" i="7" s="1"/>
  <c r="D25" i="6" s="1"/>
  <c r="J26" i="7"/>
  <c r="J48" i="7" s="1"/>
  <c r="C22" i="6" s="1"/>
  <c r="I33" i="7"/>
  <c r="I55" i="7" s="1"/>
  <c r="H31" i="7"/>
  <c r="H53" i="7" s="1"/>
  <c r="J29" i="7"/>
  <c r="J51" i="7" s="1"/>
  <c r="C25" i="6" s="1"/>
  <c r="L27" i="7"/>
  <c r="J32" i="7"/>
  <c r="J54" i="7" s="1"/>
  <c r="C28" i="6" s="1"/>
  <c r="K26" i="7"/>
  <c r="K48" i="7" s="1"/>
  <c r="D22" i="6" s="1"/>
  <c r="I40" i="7"/>
  <c r="I62" i="7" s="1"/>
  <c r="I42" i="7"/>
  <c r="I64" i="7" s="1"/>
  <c r="I39" i="7"/>
  <c r="I61" i="7" s="1"/>
  <c r="J31" i="7"/>
  <c r="J53" i="7" s="1"/>
  <c r="C27" i="6" s="1"/>
  <c r="K37" i="7"/>
  <c r="K59" i="7" s="1"/>
  <c r="D33" i="6" s="1"/>
  <c r="H26" i="7"/>
  <c r="H48" i="7" s="1"/>
  <c r="H36" i="7"/>
  <c r="H58" i="7" s="1"/>
  <c r="J34" i="7"/>
  <c r="J56" i="7" s="1"/>
  <c r="C30" i="6" s="1"/>
  <c r="K28" i="7"/>
  <c r="K50" i="7" s="1"/>
  <c r="D24" i="6" s="1"/>
  <c r="L40" i="7"/>
  <c r="L30" i="7"/>
  <c r="J33" i="7"/>
  <c r="J55" i="7" s="1"/>
  <c r="C29" i="6" s="1"/>
  <c r="K39" i="7"/>
  <c r="K61" i="7" s="1"/>
  <c r="D35" i="6" s="1"/>
  <c r="L31" i="7"/>
  <c r="H38" i="7"/>
  <c r="H60" i="7" s="1"/>
  <c r="J36" i="7"/>
  <c r="J58" i="7" s="1"/>
  <c r="C32" i="6" s="1"/>
  <c r="K30" i="7"/>
  <c r="K52" i="7" s="1"/>
  <c r="D26" i="6" s="1"/>
  <c r="L42" i="7"/>
  <c r="I31" i="7"/>
  <c r="I53" i="7" s="1"/>
  <c r="K31" i="7"/>
  <c r="K53" i="7" s="1"/>
  <c r="D27" i="6" s="1"/>
  <c r="H40" i="7"/>
  <c r="H62" i="7" s="1"/>
  <c r="H43" i="7"/>
  <c r="H65" i="7" s="1"/>
  <c r="J35" i="7"/>
  <c r="J57" i="7" s="1"/>
  <c r="C31" i="6" s="1"/>
  <c r="K41" i="7"/>
  <c r="K63" i="7" s="1"/>
  <c r="D37" i="6" s="1"/>
  <c r="J38" i="7"/>
  <c r="J60" i="7" s="1"/>
  <c r="C34" i="6" s="1"/>
  <c r="H42" i="7"/>
  <c r="H64" i="7" s="1"/>
  <c r="K25" i="7"/>
  <c r="K47" i="7" s="1"/>
  <c r="D21" i="6" s="1"/>
  <c r="J25" i="7"/>
  <c r="J47" i="7" s="1"/>
  <c r="C21" i="6" s="1"/>
  <c r="C60" i="7" l="1"/>
  <c r="I32" i="6" s="1"/>
  <c r="B38" i="7"/>
  <c r="D38" i="7" s="1"/>
  <c r="D60" i="7" s="1"/>
  <c r="G32" i="6" s="1"/>
  <c r="L38" i="7"/>
  <c r="L60" i="7" s="1"/>
  <c r="E34" i="6" s="1"/>
  <c r="E60" i="7"/>
  <c r="K32" i="6" s="1"/>
  <c r="L47" i="7"/>
  <c r="E21" i="6" s="1"/>
  <c r="B27" i="7"/>
  <c r="C27" i="7" s="1"/>
  <c r="C49" i="7"/>
  <c r="L62" i="7"/>
  <c r="E36" i="6" s="1"/>
  <c r="B42" i="7"/>
  <c r="C64" i="7"/>
  <c r="L51" i="7"/>
  <c r="E25" i="6" s="1"/>
  <c r="C53" i="7"/>
  <c r="B31" i="7"/>
  <c r="L54" i="7"/>
  <c r="E28" i="6" s="1"/>
  <c r="B34" i="7"/>
  <c r="C56" i="7"/>
  <c r="E56" i="7" s="1"/>
  <c r="K28" i="6" s="1"/>
  <c r="L57" i="7"/>
  <c r="E31" i="6" s="1"/>
  <c r="C59" i="7"/>
  <c r="B37" i="7"/>
  <c r="L65" i="7"/>
  <c r="E39" i="6" s="1"/>
  <c r="C67" i="7"/>
  <c r="B45" i="7"/>
  <c r="L59" i="7"/>
  <c r="E33" i="6" s="1"/>
  <c r="B39" i="7"/>
  <c r="C61" i="7"/>
  <c r="L52" i="7"/>
  <c r="E26" i="6" s="1"/>
  <c r="B32" i="7"/>
  <c r="C54" i="7"/>
  <c r="E54" i="7" s="1"/>
  <c r="K26" i="6" s="1"/>
  <c r="L50" i="7"/>
  <c r="E24" i="6" s="1"/>
  <c r="B30" i="7"/>
  <c r="C52" i="7"/>
  <c r="E52" i="7" s="1"/>
  <c r="K24" i="6" s="1"/>
  <c r="L63" i="7"/>
  <c r="E37" i="6" s="1"/>
  <c r="C65" i="7"/>
  <c r="B43" i="7"/>
  <c r="L56" i="7"/>
  <c r="E30" i="6" s="1"/>
  <c r="B36" i="7"/>
  <c r="C58" i="7"/>
  <c r="L48" i="7"/>
  <c r="E22" i="6" s="1"/>
  <c r="B28" i="7"/>
  <c r="C50" i="7"/>
  <c r="L49" i="7"/>
  <c r="E23" i="6" s="1"/>
  <c r="B29" i="7"/>
  <c r="C51" i="7"/>
  <c r="L64" i="7"/>
  <c r="E38" i="6" s="1"/>
  <c r="B44" i="7"/>
  <c r="C66" i="7"/>
  <c r="E66" i="7" s="1"/>
  <c r="K38" i="6" s="1"/>
  <c r="L53" i="7"/>
  <c r="E27" i="6" s="1"/>
  <c r="C55" i="7"/>
  <c r="B33" i="7"/>
  <c r="L39" i="7" l="1"/>
  <c r="L61" i="7" s="1"/>
  <c r="E35" i="6" s="1"/>
  <c r="L33" i="7"/>
  <c r="L55" i="7" s="1"/>
  <c r="E29" i="6" s="1"/>
  <c r="C38" i="7"/>
  <c r="C62" i="7"/>
  <c r="E62" i="7" s="1"/>
  <c r="K34" i="6" s="1"/>
  <c r="B40" i="7"/>
  <c r="D40" i="7" s="1"/>
  <c r="D62" i="7" s="1"/>
  <c r="G34" i="6" s="1"/>
  <c r="E51" i="7"/>
  <c r="K23" i="6" s="1"/>
  <c r="E50" i="7"/>
  <c r="K22" i="6" s="1"/>
  <c r="E59" i="7"/>
  <c r="K31" i="6" s="1"/>
  <c r="E65" i="7"/>
  <c r="K37" i="6" s="1"/>
  <c r="I21" i="6"/>
  <c r="E49" i="7"/>
  <c r="K21" i="6" s="1"/>
  <c r="E53" i="7"/>
  <c r="K25" i="6" s="1"/>
  <c r="E58" i="7"/>
  <c r="K30" i="6" s="1"/>
  <c r="E55" i="7"/>
  <c r="K27" i="6" s="1"/>
  <c r="E61" i="7"/>
  <c r="K33" i="6" s="1"/>
  <c r="E67" i="7"/>
  <c r="K39" i="6" s="1"/>
  <c r="E64" i="7"/>
  <c r="K36" i="6" s="1"/>
  <c r="D27" i="7"/>
  <c r="D49" i="7" s="1"/>
  <c r="G21" i="6" s="1"/>
  <c r="D33" i="7"/>
  <c r="D55" i="7" s="1"/>
  <c r="G27" i="6" s="1"/>
  <c r="C33" i="7"/>
  <c r="D29" i="7"/>
  <c r="D51" i="7" s="1"/>
  <c r="G23" i="6" s="1"/>
  <c r="C29" i="7"/>
  <c r="D39" i="7"/>
  <c r="D61" i="7" s="1"/>
  <c r="G33" i="6" s="1"/>
  <c r="C39" i="7"/>
  <c r="D45" i="7"/>
  <c r="D67" i="7" s="1"/>
  <c r="G39" i="6" s="1"/>
  <c r="C45" i="7"/>
  <c r="C32" i="7"/>
  <c r="D32" i="7"/>
  <c r="D54" i="7" s="1"/>
  <c r="G26" i="6" s="1"/>
  <c r="D31" i="7"/>
  <c r="D53" i="7" s="1"/>
  <c r="G25" i="6" s="1"/>
  <c r="C31" i="7"/>
  <c r="C44" i="7"/>
  <c r="D44" i="7"/>
  <c r="D66" i="7" s="1"/>
  <c r="G38" i="6" s="1"/>
  <c r="D34" i="7"/>
  <c r="D56" i="7" s="1"/>
  <c r="G28" i="6" s="1"/>
  <c r="C34" i="7"/>
  <c r="D42" i="7"/>
  <c r="D64" i="7" s="1"/>
  <c r="G36" i="6" s="1"/>
  <c r="C42" i="7"/>
  <c r="D43" i="7"/>
  <c r="D65" i="7" s="1"/>
  <c r="G37" i="6" s="1"/>
  <c r="C43" i="7"/>
  <c r="D37" i="7"/>
  <c r="D59" i="7" s="1"/>
  <c r="G31" i="6" s="1"/>
  <c r="C37" i="7"/>
  <c r="D28" i="7"/>
  <c r="D50" i="7" s="1"/>
  <c r="G22" i="6" s="1"/>
  <c r="C28" i="7"/>
  <c r="C36" i="7"/>
  <c r="D36" i="7"/>
  <c r="D58" i="7" s="1"/>
  <c r="G30" i="6" s="1"/>
  <c r="C30" i="7"/>
  <c r="D30" i="7"/>
  <c r="D52" i="7" s="1"/>
  <c r="G24" i="6" s="1"/>
  <c r="I26" i="6"/>
  <c r="I25" i="6"/>
  <c r="I22" i="6"/>
  <c r="I38" i="6"/>
  <c r="I37" i="6"/>
  <c r="I23" i="6"/>
  <c r="I33" i="6"/>
  <c r="I36" i="6"/>
  <c r="I39" i="6"/>
  <c r="I31" i="6"/>
  <c r="I30" i="6"/>
  <c r="I27" i="6"/>
  <c r="I24" i="6"/>
  <c r="I28" i="6"/>
  <c r="B41" i="7" l="1"/>
  <c r="C63" i="7"/>
  <c r="I35" i="6" s="1"/>
  <c r="C40" i="7"/>
  <c r="I34" i="6"/>
  <c r="C57" i="7"/>
  <c r="B35" i="7"/>
  <c r="C41" i="7"/>
  <c r="D41" i="7"/>
  <c r="D63" i="7" s="1"/>
  <c r="G35" i="6" s="1"/>
  <c r="E63" i="7"/>
  <c r="K35" i="6" s="1"/>
  <c r="E57" i="7" l="1"/>
  <c r="K29" i="6" s="1"/>
  <c r="I29" i="6"/>
  <c r="C35" i="7"/>
  <c r="D35" i="7"/>
  <c r="D57" i="7" s="1"/>
  <c r="G29" i="6" s="1"/>
</calcChain>
</file>

<file path=xl/sharedStrings.xml><?xml version="1.0" encoding="utf-8"?>
<sst xmlns="http://schemas.openxmlformats.org/spreadsheetml/2006/main" count="1410" uniqueCount="94">
  <si>
    <t>Modulation</t>
  </si>
  <si>
    <t>Rate</t>
  </si>
  <si>
    <t>Frame size</t>
  </si>
  <si>
    <t>Pilots</t>
  </si>
  <si>
    <t>QPSK</t>
  </si>
  <si>
    <t>Off</t>
  </si>
  <si>
    <t>4/15</t>
  </si>
  <si>
    <t>1/3</t>
  </si>
  <si>
    <t>2/5</t>
  </si>
  <si>
    <t>7/15</t>
  </si>
  <si>
    <t>8/15</t>
  </si>
  <si>
    <t>3/5</t>
  </si>
  <si>
    <t>2/3</t>
  </si>
  <si>
    <t>11/15</t>
  </si>
  <si>
    <t>8APSK</t>
  </si>
  <si>
    <t>8PSK</t>
  </si>
  <si>
    <t>16APSK</t>
  </si>
  <si>
    <t>32APSK</t>
  </si>
  <si>
    <t>64APSK</t>
  </si>
  <si>
    <t>7/9</t>
  </si>
  <si>
    <t>13/45</t>
  </si>
  <si>
    <t>Normal</t>
  </si>
  <si>
    <t>9/20</t>
  </si>
  <si>
    <t>11/20</t>
  </si>
  <si>
    <t>23/36</t>
  </si>
  <si>
    <t>25/36</t>
  </si>
  <si>
    <t>13/18</t>
  </si>
  <si>
    <t>26/45</t>
  </si>
  <si>
    <t>28/45</t>
  </si>
  <si>
    <t>77/90</t>
  </si>
  <si>
    <t>32/45</t>
  </si>
  <si>
    <t>4/5</t>
  </si>
  <si>
    <t>5/6</t>
  </si>
  <si>
    <t>1/4</t>
  </si>
  <si>
    <t>1/2</t>
  </si>
  <si>
    <t>3/4</t>
  </si>
  <si>
    <t>8/9</t>
  </si>
  <si>
    <t>9/10</t>
  </si>
  <si>
    <t>11/45</t>
  </si>
  <si>
    <t>Short</t>
  </si>
  <si>
    <t>14/45</t>
  </si>
  <si>
    <t>PLS Code</t>
  </si>
  <si>
    <t>On</t>
  </si>
  <si>
    <t>5/9-L</t>
  </si>
  <si>
    <t>26/45-L</t>
  </si>
  <si>
    <t>1/2-L</t>
  </si>
  <si>
    <t>8/15-L</t>
  </si>
  <si>
    <t>3/5-L</t>
  </si>
  <si>
    <t>2/3-L</t>
  </si>
  <si>
    <t>32/45-L</t>
  </si>
  <si>
    <t>Spectral Eff</t>
  </si>
  <si>
    <t>S2 or S2X</t>
  </si>
  <si>
    <t>S2</t>
  </si>
  <si>
    <t>S2X</t>
  </si>
  <si>
    <t>Bit rate</t>
  </si>
  <si>
    <t>Symbol rate</t>
  </si>
  <si>
    <t>Roll Off</t>
  </si>
  <si>
    <t>Occupied bandwidth</t>
  </si>
  <si>
    <t>5%</t>
  </si>
  <si>
    <t>10%</t>
  </si>
  <si>
    <t>15%</t>
  </si>
  <si>
    <t>20%</t>
  </si>
  <si>
    <t>25%</t>
  </si>
  <si>
    <t>35%</t>
  </si>
  <si>
    <t>Drop downs</t>
  </si>
  <si>
    <t>Results</t>
  </si>
  <si>
    <t>N/A</t>
  </si>
  <si>
    <t>Normal + Off</t>
  </si>
  <si>
    <t>Short + Off</t>
  </si>
  <si>
    <t>Normal + On</t>
  </si>
  <si>
    <t>Short + On</t>
  </si>
  <si>
    <t>Input Rate</t>
  </si>
  <si>
    <t>Input rate</t>
  </si>
  <si>
    <t>Bit Rate</t>
  </si>
  <si>
    <t>Input rates</t>
  </si>
  <si>
    <t>Output rates</t>
  </si>
  <si>
    <t>Occupied</t>
  </si>
  <si>
    <t>Roll off mult</t>
  </si>
  <si>
    <t>Terrestrial  Bit Rate</t>
  </si>
  <si>
    <t>Symbol Rate</t>
  </si>
  <si>
    <t>DVBS2(X) FEC Rate</t>
  </si>
  <si>
    <t>Terrestrial Bit Rate</t>
  </si>
  <si>
    <t>Note: No model specific rate limits are included in this calculator, please refer to the model manual for futher details</t>
  </si>
  <si>
    <t>DVBS2 or DVBS2X</t>
  </si>
  <si>
    <t>(bps)</t>
  </si>
  <si>
    <t>(sps)</t>
  </si>
  <si>
    <t>Spectral Efficiency</t>
  </si>
  <si>
    <t>256APSK</t>
  </si>
  <si>
    <t>128APSK</t>
  </si>
  <si>
    <t>11/15-L</t>
  </si>
  <si>
    <t>31/45-L</t>
  </si>
  <si>
    <t>29/45-L</t>
  </si>
  <si>
    <t>(Hz)</t>
  </si>
  <si>
    <t>DVBS2X Bandwidth Calculator v1.2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</si>
</sst>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Border="1" applyAlignment="1"/>
    <xf numFmtId="0" fontId="0" fillId="3" borderId="2" xfId="0" applyFill="1" applyBorder="1" applyAlignment="1">
      <alignment horizontal="center"/>
    </xf>
    <xf numFmtId="0" fontId="0" fillId="3" borderId="0" xfId="0" applyFill="1" applyAlignment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3" fontId="0" fillId="4" borderId="1" xfId="0" applyNumberFormat="1" applyFill="1" applyBorder="1" applyAlignment="1" applyProtection="1">
      <alignment horizontal="center"/>
      <protection locked="0"/>
    </xf>
    <xf numFmtId="166" fontId="0" fillId="4" borderId="0" xfId="0" applyNumberForma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theme="0" tint="-0.499984740745262"/>
      </font>
      <fill>
        <patternFill>
          <bgColor theme="3" tint="0.59996337778862885"/>
        </patternFill>
      </fill>
    </dxf>
    <dxf>
      <font>
        <color theme="0" tint="-0.499984740745262"/>
      </font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55140</xdr:colOff>
      <xdr:row>3</xdr:row>
      <xdr:rowOff>113116</xdr:rowOff>
    </xdr:from>
    <xdr:to>
      <xdr:col>8</xdr:col>
      <xdr:colOff>1076279</xdr:colOff>
      <xdr:row>11</xdr:row>
      <xdr:rowOff>90396</xdr:rowOff>
    </xdr:to>
    <xdr:pic>
      <xdr:nvPicPr>
        <xdr:cNvPr id="2" name="Picture 148" descr="TPDC+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857" y="800573"/>
          <a:ext cx="6371705" cy="1501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workbookViewId="0">
      <selection activeCell="K8" sqref="K8"/>
    </sheetView>
  </sheetViews>
  <sheetFormatPr defaultRowHeight="15" x14ac:dyDescent="0.25"/>
  <cols>
    <col min="1" max="1" width="9.140625" style="2"/>
    <col min="2" max="2" width="2.140625" style="2" customWidth="1"/>
    <col min="3" max="5" width="18.5703125" style="2" customWidth="1"/>
    <col min="6" max="6" width="2.85546875" style="2" customWidth="1"/>
    <col min="7" max="7" width="18.5703125" style="2" customWidth="1"/>
    <col min="8" max="8" width="2.85546875" style="2" customWidth="1"/>
    <col min="9" max="9" width="18.5703125" style="2" customWidth="1"/>
    <col min="10" max="10" width="2.85546875" style="2" customWidth="1"/>
    <col min="11" max="11" width="18.5703125" style="2" customWidth="1"/>
    <col min="12" max="12" width="2.140625" style="2" customWidth="1"/>
    <col min="13" max="16384" width="9.140625" style="2"/>
  </cols>
  <sheetData>
    <row r="1" spans="1:1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4" thickBot="1" x14ac:dyDescent="0.4">
      <c r="A2" s="32"/>
      <c r="B2" s="66" t="s">
        <v>93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36"/>
    </row>
    <row r="3" spans="1:13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32"/>
      <c r="B4" s="32"/>
      <c r="C4" s="38"/>
      <c r="D4" s="38"/>
      <c r="E4" s="38"/>
      <c r="F4" s="38"/>
      <c r="G4" s="38"/>
      <c r="H4" s="38"/>
      <c r="I4" s="38"/>
      <c r="J4" s="32"/>
      <c r="K4" s="35" t="s">
        <v>0</v>
      </c>
      <c r="L4" s="32"/>
      <c r="M4" s="32"/>
    </row>
    <row r="5" spans="1:13" x14ac:dyDescent="0.25">
      <c r="A5" s="32"/>
      <c r="B5" s="32"/>
      <c r="C5" s="38"/>
      <c r="D5" s="38"/>
      <c r="E5" s="38"/>
      <c r="F5" s="38"/>
      <c r="G5" s="38"/>
      <c r="H5" s="38"/>
      <c r="I5" s="38"/>
      <c r="J5" s="32"/>
      <c r="K5" s="62" t="s">
        <v>87</v>
      </c>
      <c r="L5" s="32"/>
      <c r="M5" s="32"/>
    </row>
    <row r="6" spans="1:13" x14ac:dyDescent="0.25">
      <c r="A6" s="32"/>
      <c r="B6" s="32"/>
      <c r="C6" s="38"/>
      <c r="D6" s="38"/>
      <c r="E6" s="38"/>
      <c r="F6" s="38"/>
      <c r="G6" s="38"/>
      <c r="H6" s="38"/>
      <c r="I6" s="38"/>
      <c r="J6" s="32"/>
      <c r="K6" s="32"/>
      <c r="L6" s="32"/>
      <c r="M6" s="32"/>
    </row>
    <row r="7" spans="1:13" x14ac:dyDescent="0.25">
      <c r="A7" s="32"/>
      <c r="B7" s="32"/>
      <c r="C7" s="38"/>
      <c r="D7" s="38"/>
      <c r="E7" s="38"/>
      <c r="F7" s="38"/>
      <c r="G7" s="38"/>
      <c r="H7" s="38"/>
      <c r="I7" s="38"/>
      <c r="J7" s="32"/>
      <c r="K7" s="35" t="s">
        <v>2</v>
      </c>
      <c r="L7" s="32"/>
      <c r="M7" s="32"/>
    </row>
    <row r="8" spans="1:13" x14ac:dyDescent="0.25">
      <c r="A8" s="32"/>
      <c r="B8" s="32"/>
      <c r="C8" s="38"/>
      <c r="D8" s="38"/>
      <c r="E8" s="38"/>
      <c r="F8" s="38"/>
      <c r="G8" s="38"/>
      <c r="H8" s="38"/>
      <c r="I8" s="38"/>
      <c r="J8" s="32"/>
      <c r="K8" s="62" t="s">
        <v>21</v>
      </c>
      <c r="L8" s="32"/>
      <c r="M8" s="32"/>
    </row>
    <row r="9" spans="1:13" x14ac:dyDescent="0.25">
      <c r="A9" s="32"/>
      <c r="B9" s="32"/>
      <c r="C9" s="38"/>
      <c r="D9" s="38"/>
      <c r="E9" s="38"/>
      <c r="F9" s="38"/>
      <c r="G9" s="38"/>
      <c r="H9" s="38"/>
      <c r="I9" s="38"/>
      <c r="J9" s="32"/>
      <c r="K9" s="32"/>
      <c r="L9" s="32"/>
      <c r="M9" s="32"/>
    </row>
    <row r="10" spans="1:13" x14ac:dyDescent="0.25">
      <c r="A10" s="32"/>
      <c r="B10" s="32"/>
      <c r="C10" s="38"/>
      <c r="D10" s="38"/>
      <c r="E10" s="38"/>
      <c r="F10" s="38"/>
      <c r="G10" s="38"/>
      <c r="H10" s="38"/>
      <c r="I10" s="38"/>
      <c r="J10" s="32"/>
      <c r="K10" s="35" t="s">
        <v>3</v>
      </c>
      <c r="L10" s="32"/>
      <c r="M10" s="32"/>
    </row>
    <row r="11" spans="1:13" x14ac:dyDescent="0.25">
      <c r="A11" s="32"/>
      <c r="B11" s="32"/>
      <c r="C11" s="38"/>
      <c r="D11" s="38"/>
      <c r="E11" s="38"/>
      <c r="F11" s="38"/>
      <c r="G11" s="38"/>
      <c r="H11" s="38"/>
      <c r="I11" s="38"/>
      <c r="J11" s="32"/>
      <c r="K11" s="62" t="s">
        <v>5</v>
      </c>
      <c r="L11" s="32"/>
      <c r="M11" s="32"/>
    </row>
    <row r="12" spans="1:13" x14ac:dyDescent="0.25">
      <c r="A12" s="32"/>
      <c r="B12" s="32"/>
      <c r="C12" s="38"/>
      <c r="D12" s="38"/>
      <c r="E12" s="38"/>
      <c r="F12" s="38"/>
      <c r="G12" s="38"/>
      <c r="H12" s="38"/>
      <c r="I12" s="38"/>
      <c r="J12" s="32"/>
      <c r="K12" s="32"/>
      <c r="L12" s="32"/>
      <c r="M12" s="32"/>
    </row>
    <row r="13" spans="1:13" ht="15.75" thickBot="1" x14ac:dyDescent="0.3">
      <c r="A13" s="32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2"/>
    </row>
    <row r="14" spans="1:13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x14ac:dyDescent="0.25">
      <c r="A15" s="32"/>
      <c r="B15" s="32"/>
      <c r="C15" s="32"/>
      <c r="D15" s="32"/>
      <c r="E15" s="35" t="s">
        <v>71</v>
      </c>
      <c r="F15" s="35"/>
      <c r="G15" s="35" t="s">
        <v>81</v>
      </c>
      <c r="H15" s="35"/>
      <c r="I15" s="35" t="s">
        <v>79</v>
      </c>
      <c r="J15" s="35"/>
      <c r="K15" s="35" t="s">
        <v>56</v>
      </c>
      <c r="L15" s="32"/>
      <c r="M15" s="32"/>
    </row>
    <row r="16" spans="1:13" x14ac:dyDescent="0.25">
      <c r="A16" s="32"/>
      <c r="B16" s="32"/>
      <c r="C16" s="32"/>
      <c r="D16" s="32"/>
      <c r="E16" s="62" t="s">
        <v>55</v>
      </c>
      <c r="F16" s="32"/>
      <c r="G16" s="63">
        <v>160000000</v>
      </c>
      <c r="H16" s="32"/>
      <c r="I16" s="63">
        <v>70000000</v>
      </c>
      <c r="J16" s="33"/>
      <c r="K16" s="62" t="s">
        <v>58</v>
      </c>
      <c r="L16" s="32"/>
      <c r="M16" s="32"/>
    </row>
    <row r="17" spans="1:13" ht="15.75" thickBot="1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25">
      <c r="A18" s="32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32"/>
    </row>
    <row r="19" spans="1:13" x14ac:dyDescent="0.25">
      <c r="A19" s="32"/>
      <c r="B19" s="24"/>
      <c r="C19" s="34" t="s">
        <v>80</v>
      </c>
      <c r="D19" s="34" t="s">
        <v>83</v>
      </c>
      <c r="E19" s="34" t="s">
        <v>86</v>
      </c>
      <c r="F19" s="34"/>
      <c r="G19" s="34" t="s">
        <v>78</v>
      </c>
      <c r="H19" s="34"/>
      <c r="I19" s="34" t="s">
        <v>79</v>
      </c>
      <c r="J19" s="34"/>
      <c r="K19" s="34" t="s">
        <v>57</v>
      </c>
      <c r="L19" s="26"/>
      <c r="M19" s="32"/>
    </row>
    <row r="20" spans="1:13" x14ac:dyDescent="0.25">
      <c r="A20" s="32"/>
      <c r="B20" s="24"/>
      <c r="C20" s="25"/>
      <c r="D20" s="25"/>
      <c r="E20" s="25"/>
      <c r="F20" s="25"/>
      <c r="G20" s="34" t="s">
        <v>84</v>
      </c>
      <c r="H20" s="25"/>
      <c r="I20" s="34" t="s">
        <v>85</v>
      </c>
      <c r="J20" s="25"/>
      <c r="K20" s="34" t="s">
        <v>92</v>
      </c>
      <c r="L20" s="26"/>
      <c r="M20" s="32"/>
    </row>
    <row r="21" spans="1:13" x14ac:dyDescent="0.25">
      <c r="A21" s="32"/>
      <c r="B21" s="24"/>
      <c r="C21" s="27" t="str">
        <f>Controls!J47</f>
        <v>3/4</v>
      </c>
      <c r="D21" s="27" t="str">
        <f>Controls!K47</f>
        <v>S2X</v>
      </c>
      <c r="E21" s="64">
        <f>Controls!L47</f>
        <v>5.9008547008547012</v>
      </c>
      <c r="F21" s="25"/>
      <c r="G21" s="28">
        <f>Controls!D49</f>
        <v>413059829.05982906</v>
      </c>
      <c r="H21" s="28"/>
      <c r="I21" s="28">
        <f>Controls!C49</f>
        <v>70000000</v>
      </c>
      <c r="J21" s="28"/>
      <c r="K21" s="28">
        <f>Controls!E49</f>
        <v>73500000</v>
      </c>
      <c r="L21" s="26"/>
      <c r="M21" s="32"/>
    </row>
    <row r="22" spans="1:13" x14ac:dyDescent="0.25">
      <c r="A22" s="32"/>
      <c r="B22" s="24"/>
      <c r="C22" s="27" t="str">
        <f>Controls!J48</f>
        <v>11/15-L</v>
      </c>
      <c r="D22" s="27" t="str">
        <f>Controls!K48</f>
        <v>S2X</v>
      </c>
      <c r="E22" s="64">
        <f>Controls!L48</f>
        <v>5.7689865689865689</v>
      </c>
      <c r="F22" s="25"/>
      <c r="G22" s="28">
        <f>Controls!D50</f>
        <v>403829059.82905984</v>
      </c>
      <c r="H22" s="28"/>
      <c r="I22" s="28">
        <f>Controls!C50</f>
        <v>70000000</v>
      </c>
      <c r="J22" s="28"/>
      <c r="K22" s="28">
        <f>Controls!E50</f>
        <v>73500000</v>
      </c>
      <c r="L22" s="26"/>
      <c r="M22" s="32"/>
    </row>
    <row r="23" spans="1:13" x14ac:dyDescent="0.25">
      <c r="A23" s="32"/>
      <c r="B23" s="24"/>
      <c r="C23" s="27" t="str">
        <f>Controls!J49</f>
        <v>32/45</v>
      </c>
      <c r="D23" s="27" t="str">
        <f>Controls!K49</f>
        <v>S2X</v>
      </c>
      <c r="E23" s="64">
        <f>Controls!L49</f>
        <v>5.5931623931623928</v>
      </c>
      <c r="F23" s="25"/>
      <c r="G23" s="28">
        <f>Controls!D51</f>
        <v>391521367.52136749</v>
      </c>
      <c r="H23" s="28"/>
      <c r="I23" s="28">
        <f>Controls!C51</f>
        <v>70000000</v>
      </c>
      <c r="J23" s="28"/>
      <c r="K23" s="28">
        <f>Controls!E51</f>
        <v>73500000</v>
      </c>
      <c r="L23" s="26"/>
      <c r="M23" s="32"/>
    </row>
    <row r="24" spans="1:13" x14ac:dyDescent="0.25">
      <c r="A24" s="32"/>
      <c r="B24" s="24"/>
      <c r="C24" s="27" t="str">
        <f>Controls!J50</f>
        <v>31/45-L</v>
      </c>
      <c r="D24" s="27" t="str">
        <f>Controls!K50</f>
        <v>S2X</v>
      </c>
      <c r="E24" s="64">
        <f>Controls!L50</f>
        <v>5.4173382173382176</v>
      </c>
      <c r="F24" s="25"/>
      <c r="G24" s="28">
        <f>Controls!D52</f>
        <v>379213675.21367526</v>
      </c>
      <c r="H24" s="28"/>
      <c r="I24" s="28">
        <f>Controls!C52</f>
        <v>70000000</v>
      </c>
      <c r="J24" s="28"/>
      <c r="K24" s="28">
        <f>Controls!E52</f>
        <v>73500000</v>
      </c>
      <c r="L24" s="26"/>
      <c r="M24" s="32"/>
    </row>
    <row r="25" spans="1:13" x14ac:dyDescent="0.25">
      <c r="A25" s="32"/>
      <c r="B25" s="24"/>
      <c r="C25" s="27" t="str">
        <f>Controls!J51</f>
        <v>2/3-L</v>
      </c>
      <c r="D25" s="27" t="str">
        <f>Controls!K51</f>
        <v>S2X</v>
      </c>
      <c r="E25" s="64">
        <f>Controls!L51</f>
        <v>5.2415140415140415</v>
      </c>
      <c r="F25" s="25"/>
      <c r="G25" s="28">
        <f>Controls!D53</f>
        <v>366905982.90598291</v>
      </c>
      <c r="H25" s="28"/>
      <c r="I25" s="28">
        <f>Controls!C53</f>
        <v>70000000</v>
      </c>
      <c r="J25" s="28"/>
      <c r="K25" s="28">
        <f>Controls!E53</f>
        <v>73500000</v>
      </c>
      <c r="L25" s="26"/>
      <c r="M25" s="32"/>
    </row>
    <row r="26" spans="1:13" x14ac:dyDescent="0.25">
      <c r="A26" s="32"/>
      <c r="B26" s="24"/>
      <c r="C26" s="27" t="str">
        <f>Controls!J52</f>
        <v>29/45-L</v>
      </c>
      <c r="D26" s="27" t="str">
        <f>Controls!K52</f>
        <v>S2X</v>
      </c>
      <c r="E26" s="64">
        <f>Controls!L52</f>
        <v>5.0656898656898655</v>
      </c>
      <c r="F26" s="25"/>
      <c r="G26" s="28">
        <f>Controls!D54</f>
        <v>354598290.59829056</v>
      </c>
      <c r="H26" s="28"/>
      <c r="I26" s="28">
        <f>Controls!C54</f>
        <v>70000000</v>
      </c>
      <c r="J26" s="28"/>
      <c r="K26" s="28">
        <f>Controls!E54</f>
        <v>73500000</v>
      </c>
      <c r="L26" s="26"/>
      <c r="M26" s="32"/>
    </row>
    <row r="27" spans="1:13" x14ac:dyDescent="0.25">
      <c r="A27" s="32"/>
      <c r="B27" s="24"/>
      <c r="C27" s="27" t="str">
        <f>Controls!J53</f>
        <v/>
      </c>
      <c r="D27" s="27" t="str">
        <f>Controls!K53</f>
        <v/>
      </c>
      <c r="E27" s="64" t="str">
        <f>Controls!L53</f>
        <v/>
      </c>
      <c r="F27" s="25"/>
      <c r="G27" s="28" t="str">
        <f>Controls!D55</f>
        <v/>
      </c>
      <c r="H27" s="28"/>
      <c r="I27" s="28" t="str">
        <f>Controls!C55</f>
        <v/>
      </c>
      <c r="J27" s="28"/>
      <c r="K27" s="28" t="str">
        <f>Controls!E55</f>
        <v/>
      </c>
      <c r="L27" s="26"/>
      <c r="M27" s="32"/>
    </row>
    <row r="28" spans="1:13" x14ac:dyDescent="0.25">
      <c r="A28" s="32"/>
      <c r="B28" s="24"/>
      <c r="C28" s="27" t="str">
        <f>Controls!J54</f>
        <v/>
      </c>
      <c r="D28" s="27" t="str">
        <f>Controls!K54</f>
        <v/>
      </c>
      <c r="E28" s="64" t="str">
        <f>Controls!L54</f>
        <v/>
      </c>
      <c r="F28" s="25"/>
      <c r="G28" s="28" t="str">
        <f>Controls!D56</f>
        <v/>
      </c>
      <c r="H28" s="28"/>
      <c r="I28" s="28" t="str">
        <f>Controls!C56</f>
        <v/>
      </c>
      <c r="J28" s="28"/>
      <c r="K28" s="28" t="str">
        <f>Controls!E56</f>
        <v/>
      </c>
      <c r="L28" s="26"/>
      <c r="M28" s="32"/>
    </row>
    <row r="29" spans="1:13" x14ac:dyDescent="0.25">
      <c r="A29" s="32"/>
      <c r="B29" s="24"/>
      <c r="C29" s="27" t="str">
        <f>Controls!J55</f>
        <v/>
      </c>
      <c r="D29" s="27" t="str">
        <f>Controls!K55</f>
        <v/>
      </c>
      <c r="E29" s="64" t="str">
        <f>Controls!L55</f>
        <v/>
      </c>
      <c r="F29" s="25"/>
      <c r="G29" s="28" t="str">
        <f>Controls!D57</f>
        <v/>
      </c>
      <c r="H29" s="28"/>
      <c r="I29" s="28" t="str">
        <f>Controls!C57</f>
        <v/>
      </c>
      <c r="J29" s="28"/>
      <c r="K29" s="28" t="str">
        <f>Controls!E57</f>
        <v/>
      </c>
      <c r="L29" s="26"/>
      <c r="M29" s="32"/>
    </row>
    <row r="30" spans="1:13" x14ac:dyDescent="0.25">
      <c r="A30" s="32"/>
      <c r="B30" s="24"/>
      <c r="C30" s="27" t="str">
        <f>Controls!J56</f>
        <v/>
      </c>
      <c r="D30" s="27" t="str">
        <f>Controls!K56</f>
        <v/>
      </c>
      <c r="E30" s="64" t="str">
        <f>Controls!L56</f>
        <v/>
      </c>
      <c r="F30" s="25"/>
      <c r="G30" s="28" t="str">
        <f>Controls!D58</f>
        <v/>
      </c>
      <c r="H30" s="28"/>
      <c r="I30" s="28" t="str">
        <f>Controls!C58</f>
        <v/>
      </c>
      <c r="J30" s="28"/>
      <c r="K30" s="28" t="str">
        <f>Controls!E58</f>
        <v/>
      </c>
      <c r="L30" s="26"/>
      <c r="M30" s="32"/>
    </row>
    <row r="31" spans="1:13" x14ac:dyDescent="0.25">
      <c r="A31" s="32"/>
      <c r="B31" s="24"/>
      <c r="C31" s="27" t="str">
        <f>Controls!J57</f>
        <v/>
      </c>
      <c r="D31" s="27" t="str">
        <f>Controls!K57</f>
        <v/>
      </c>
      <c r="E31" s="64" t="str">
        <f>Controls!L57</f>
        <v/>
      </c>
      <c r="F31" s="25"/>
      <c r="G31" s="28" t="str">
        <f>Controls!D59</f>
        <v/>
      </c>
      <c r="H31" s="28"/>
      <c r="I31" s="28" t="str">
        <f>Controls!C59</f>
        <v/>
      </c>
      <c r="J31" s="28"/>
      <c r="K31" s="28" t="str">
        <f>Controls!E59</f>
        <v/>
      </c>
      <c r="L31" s="26"/>
      <c r="M31" s="32"/>
    </row>
    <row r="32" spans="1:13" x14ac:dyDescent="0.25">
      <c r="A32" s="32"/>
      <c r="B32" s="24"/>
      <c r="C32" s="27" t="str">
        <f>Controls!J58</f>
        <v/>
      </c>
      <c r="D32" s="27" t="str">
        <f>Controls!K58</f>
        <v/>
      </c>
      <c r="E32" s="64" t="str">
        <f>Controls!L58</f>
        <v/>
      </c>
      <c r="F32" s="25"/>
      <c r="G32" s="28" t="str">
        <f>Controls!D60</f>
        <v/>
      </c>
      <c r="H32" s="28"/>
      <c r="I32" s="28" t="str">
        <f>Controls!C60</f>
        <v/>
      </c>
      <c r="J32" s="28"/>
      <c r="K32" s="28" t="str">
        <f>Controls!E60</f>
        <v/>
      </c>
      <c r="L32" s="26"/>
      <c r="M32" s="32"/>
    </row>
    <row r="33" spans="1:13" x14ac:dyDescent="0.25">
      <c r="A33" s="32"/>
      <c r="B33" s="24"/>
      <c r="C33" s="27" t="str">
        <f>Controls!J59</f>
        <v/>
      </c>
      <c r="D33" s="27" t="str">
        <f>Controls!K59</f>
        <v/>
      </c>
      <c r="E33" s="64" t="str">
        <f>Controls!L59</f>
        <v/>
      </c>
      <c r="F33" s="25"/>
      <c r="G33" s="28" t="str">
        <f>Controls!D61</f>
        <v/>
      </c>
      <c r="H33" s="28"/>
      <c r="I33" s="28" t="str">
        <f>Controls!C61</f>
        <v/>
      </c>
      <c r="J33" s="28"/>
      <c r="K33" s="28" t="str">
        <f>Controls!E61</f>
        <v/>
      </c>
      <c r="L33" s="26"/>
      <c r="M33" s="32"/>
    </row>
    <row r="34" spans="1:13" x14ac:dyDescent="0.25">
      <c r="A34" s="32"/>
      <c r="B34" s="24"/>
      <c r="C34" s="27" t="str">
        <f>Controls!J60</f>
        <v/>
      </c>
      <c r="D34" s="27" t="str">
        <f>Controls!K60</f>
        <v/>
      </c>
      <c r="E34" s="64" t="str">
        <f>Controls!L60</f>
        <v/>
      </c>
      <c r="F34" s="25"/>
      <c r="G34" s="28" t="str">
        <f>Controls!D62</f>
        <v/>
      </c>
      <c r="H34" s="28"/>
      <c r="I34" s="28" t="str">
        <f>Controls!C62</f>
        <v/>
      </c>
      <c r="J34" s="28"/>
      <c r="K34" s="28" t="str">
        <f>Controls!E62</f>
        <v/>
      </c>
      <c r="L34" s="26"/>
      <c r="M34" s="32"/>
    </row>
    <row r="35" spans="1:13" x14ac:dyDescent="0.25">
      <c r="A35" s="32"/>
      <c r="B35" s="24"/>
      <c r="C35" s="27" t="str">
        <f>Controls!J61</f>
        <v/>
      </c>
      <c r="D35" s="27" t="str">
        <f>Controls!K61</f>
        <v/>
      </c>
      <c r="E35" s="64" t="str">
        <f>Controls!L61</f>
        <v/>
      </c>
      <c r="F35" s="25"/>
      <c r="G35" s="28" t="str">
        <f>Controls!D63</f>
        <v/>
      </c>
      <c r="H35" s="28"/>
      <c r="I35" s="28" t="str">
        <f>Controls!C63</f>
        <v/>
      </c>
      <c r="J35" s="28"/>
      <c r="K35" s="28" t="str">
        <f>Controls!E63</f>
        <v/>
      </c>
      <c r="L35" s="26"/>
      <c r="M35" s="32"/>
    </row>
    <row r="36" spans="1:13" x14ac:dyDescent="0.25">
      <c r="A36" s="32"/>
      <c r="B36" s="24"/>
      <c r="C36" s="27" t="str">
        <f>Controls!J62</f>
        <v/>
      </c>
      <c r="D36" s="27" t="str">
        <f>Controls!K62</f>
        <v/>
      </c>
      <c r="E36" s="64" t="str">
        <f>Controls!L62</f>
        <v/>
      </c>
      <c r="F36" s="25"/>
      <c r="G36" s="28" t="str">
        <f>Controls!D64</f>
        <v/>
      </c>
      <c r="H36" s="28"/>
      <c r="I36" s="28" t="str">
        <f>Controls!C64</f>
        <v/>
      </c>
      <c r="J36" s="28"/>
      <c r="K36" s="28" t="str">
        <f>Controls!E64</f>
        <v/>
      </c>
      <c r="L36" s="26"/>
      <c r="M36" s="32"/>
    </row>
    <row r="37" spans="1:13" x14ac:dyDescent="0.25">
      <c r="A37" s="32"/>
      <c r="B37" s="24"/>
      <c r="C37" s="27" t="str">
        <f>Controls!J63</f>
        <v/>
      </c>
      <c r="D37" s="27" t="str">
        <f>Controls!K63</f>
        <v/>
      </c>
      <c r="E37" s="64" t="str">
        <f>Controls!L63</f>
        <v/>
      </c>
      <c r="F37" s="25"/>
      <c r="G37" s="28" t="str">
        <f>Controls!D65</f>
        <v/>
      </c>
      <c r="H37" s="28"/>
      <c r="I37" s="28" t="str">
        <f>Controls!C65</f>
        <v/>
      </c>
      <c r="J37" s="28"/>
      <c r="K37" s="28" t="str">
        <f>Controls!E65</f>
        <v/>
      </c>
      <c r="L37" s="26"/>
      <c r="M37" s="32"/>
    </row>
    <row r="38" spans="1:13" x14ac:dyDescent="0.25">
      <c r="A38" s="32"/>
      <c r="B38" s="24"/>
      <c r="C38" s="27" t="str">
        <f>Controls!J64</f>
        <v/>
      </c>
      <c r="D38" s="27" t="str">
        <f>Controls!K64</f>
        <v/>
      </c>
      <c r="E38" s="64" t="str">
        <f>Controls!L64</f>
        <v/>
      </c>
      <c r="F38" s="25"/>
      <c r="G38" s="28" t="str">
        <f>Controls!D66</f>
        <v/>
      </c>
      <c r="H38" s="28"/>
      <c r="I38" s="28" t="str">
        <f>Controls!C66</f>
        <v/>
      </c>
      <c r="J38" s="28"/>
      <c r="K38" s="28" t="str">
        <f>Controls!E66</f>
        <v/>
      </c>
      <c r="L38" s="26"/>
      <c r="M38" s="32"/>
    </row>
    <row r="39" spans="1:13" x14ac:dyDescent="0.25">
      <c r="A39" s="32"/>
      <c r="B39" s="24"/>
      <c r="C39" s="27" t="str">
        <f>Controls!J65</f>
        <v/>
      </c>
      <c r="D39" s="27" t="str">
        <f>Controls!K65</f>
        <v/>
      </c>
      <c r="E39" s="64" t="str">
        <f>Controls!L65</f>
        <v/>
      </c>
      <c r="F39" s="25"/>
      <c r="G39" s="28" t="str">
        <f>Controls!D67</f>
        <v/>
      </c>
      <c r="H39" s="28"/>
      <c r="I39" s="28" t="str">
        <f>Controls!C67</f>
        <v/>
      </c>
      <c r="J39" s="28"/>
      <c r="K39" s="28" t="str">
        <f>Controls!E67</f>
        <v/>
      </c>
      <c r="L39" s="26"/>
      <c r="M39" s="32"/>
    </row>
    <row r="40" spans="1:13" ht="15.75" thickBot="1" x14ac:dyDescent="0.3">
      <c r="A40" s="32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1"/>
      <c r="M40" s="32"/>
    </row>
    <row r="41" spans="1:13" x14ac:dyDescent="0.25">
      <c r="A41" s="32"/>
      <c r="B41" s="32"/>
      <c r="C41" s="67" t="s">
        <v>82</v>
      </c>
      <c r="D41" s="67"/>
      <c r="E41" s="67"/>
      <c r="F41" s="67"/>
      <c r="G41" s="67"/>
      <c r="H41" s="67"/>
      <c r="I41" s="67"/>
      <c r="J41" s="67"/>
      <c r="K41" s="67"/>
      <c r="L41" s="32"/>
      <c r="M41" s="32"/>
    </row>
    <row r="42" spans="1:13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</sheetData>
  <sheetProtection algorithmName="SHA-512" hashValue="2ve+1yOzfEs1Ycy4YiVU3KR9/NOrI4+KAnF9TZMHZrqKEjkCWRfRLQUcPDXM4nyeHndWGibTENHloVG5GO4bVQ==" saltValue="I0/8KnnYY18m8RIcqDn44g==" spinCount="100000" sheet="1" selectLockedCells="1"/>
  <mergeCells count="2">
    <mergeCell ref="B2:L2"/>
    <mergeCell ref="C41:K41"/>
  </mergeCells>
  <conditionalFormatting sqref="G15:G16">
    <cfRule type="expression" dxfId="1" priority="2">
      <formula>$E$16="Symbol Rate"</formula>
    </cfRule>
  </conditionalFormatting>
  <conditionalFormatting sqref="I15:I16">
    <cfRule type="expression" dxfId="0" priority="1">
      <formula>$E$16="Bit Rate"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Controls!$B$3:$B$4</xm:f>
          </x14:formula1>
          <xm:sqref>K8</xm:sqref>
        </x14:dataValidation>
        <x14:dataValidation type="list" allowBlank="1" showInputMessage="1" showErrorMessage="1" xr:uid="{00000000-0002-0000-0000-000002000000}">
          <x14:formula1>
            <xm:f>Controls!$C$3:$C$4</xm:f>
          </x14:formula1>
          <xm:sqref>K11</xm:sqref>
        </x14:dataValidation>
        <x14:dataValidation type="list" allowBlank="1" showInputMessage="1" showErrorMessage="1" xr:uid="{00000000-0002-0000-0000-000003000000}">
          <x14:formula1>
            <xm:f>Controls!$D$3:$D$8</xm:f>
          </x14:formula1>
          <xm:sqref>K16</xm:sqref>
        </x14:dataValidation>
        <x14:dataValidation type="list" allowBlank="1" showInputMessage="1" showErrorMessage="1" xr:uid="{00000000-0002-0000-0000-000004000000}">
          <x14:formula1>
            <xm:f>Controls!$E$3:$E$4</xm:f>
          </x14:formula1>
          <xm:sqref>E16</xm:sqref>
        </x14:dataValidation>
        <x14:dataValidation type="list" allowBlank="1" showInputMessage="1" showErrorMessage="1" xr:uid="{00000000-0002-0000-0000-000000000000}">
          <x14:formula1>
            <xm:f>Controls!$A$3:$A$10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7"/>
  <sheetViews>
    <sheetView topLeftCell="B1" workbookViewId="0">
      <selection activeCell="AB26" sqref="AB26"/>
    </sheetView>
  </sheetViews>
  <sheetFormatPr defaultRowHeight="15" x14ac:dyDescent="0.25"/>
  <cols>
    <col min="1" max="1" width="11.28515625" style="39" bestFit="1" customWidth="1"/>
    <col min="2" max="2" width="11" style="39" bestFit="1" customWidth="1"/>
    <col min="3" max="5" width="11.5703125" style="39" bestFit="1" customWidth="1"/>
    <col min="6" max="6" width="4.140625" style="39" customWidth="1"/>
    <col min="7" max="7" width="9.140625" style="39"/>
    <col min="8" max="8" width="9" style="39" bestFit="1" customWidth="1"/>
    <col min="9" max="9" width="11.28515625" style="39" bestFit="1" customWidth="1"/>
    <col min="10" max="10" width="5.85546875" style="39" bestFit="1" customWidth="1"/>
    <col min="11" max="11" width="8.85546875" style="39" bestFit="1" customWidth="1"/>
    <col min="12" max="12" width="11" style="39" bestFit="1" customWidth="1"/>
    <col min="13" max="13" width="1.85546875" style="39" customWidth="1"/>
    <col min="14" max="14" width="9" style="39" bestFit="1" customWidth="1"/>
    <col min="15" max="15" width="11.28515625" style="39" bestFit="1" customWidth="1"/>
    <col min="16" max="16" width="5.85546875" style="39" bestFit="1" customWidth="1"/>
    <col min="17" max="17" width="8.85546875" style="39" bestFit="1" customWidth="1"/>
    <col min="18" max="18" width="11" style="39" bestFit="1" customWidth="1"/>
    <col min="19" max="19" width="1.85546875" style="39" customWidth="1"/>
    <col min="20" max="20" width="9" style="39" bestFit="1" customWidth="1"/>
    <col min="21" max="21" width="11.28515625" style="39" bestFit="1" customWidth="1"/>
    <col min="22" max="22" width="5.85546875" style="39" bestFit="1" customWidth="1"/>
    <col min="23" max="23" width="8.85546875" style="39" bestFit="1" customWidth="1"/>
    <col min="24" max="24" width="11" style="39" bestFit="1" customWidth="1"/>
    <col min="25" max="25" width="1.85546875" style="39" customWidth="1"/>
    <col min="26" max="26" width="9" style="39" bestFit="1" customWidth="1"/>
    <col min="27" max="27" width="11.28515625" style="39" bestFit="1" customWidth="1"/>
    <col min="28" max="28" width="5.85546875" style="39" bestFit="1" customWidth="1"/>
    <col min="29" max="29" width="8.85546875" style="39" bestFit="1" customWidth="1"/>
    <col min="30" max="30" width="11" style="39" bestFit="1" customWidth="1"/>
    <col min="31" max="16384" width="9.140625" style="39"/>
  </cols>
  <sheetData>
    <row r="1" spans="1:30" x14ac:dyDescent="0.25">
      <c r="A1" s="68" t="s">
        <v>64</v>
      </c>
      <c r="B1" s="68"/>
      <c r="C1" s="68"/>
      <c r="D1" s="68"/>
      <c r="F1" s="40"/>
      <c r="H1" s="68" t="s">
        <v>67</v>
      </c>
      <c r="I1" s="68"/>
      <c r="J1" s="68"/>
      <c r="K1" s="68"/>
      <c r="L1" s="68"/>
      <c r="N1" s="68" t="s">
        <v>68</v>
      </c>
      <c r="O1" s="68"/>
      <c r="P1" s="68"/>
      <c r="Q1" s="68"/>
      <c r="R1" s="68"/>
      <c r="T1" s="68" t="s">
        <v>69</v>
      </c>
      <c r="U1" s="68"/>
      <c r="V1" s="68"/>
      <c r="W1" s="68"/>
      <c r="X1" s="68"/>
      <c r="Z1" s="68" t="s">
        <v>70</v>
      </c>
      <c r="AA1" s="68"/>
      <c r="AB1" s="68"/>
      <c r="AC1" s="68"/>
      <c r="AD1" s="68"/>
    </row>
    <row r="2" spans="1:30" ht="15.75" thickBot="1" x14ac:dyDescent="0.3">
      <c r="A2" s="41" t="s">
        <v>0</v>
      </c>
      <c r="B2" s="41" t="s">
        <v>2</v>
      </c>
      <c r="C2" s="41" t="s">
        <v>3</v>
      </c>
      <c r="D2" s="42" t="s">
        <v>56</v>
      </c>
      <c r="E2" s="42" t="s">
        <v>72</v>
      </c>
      <c r="F2" s="40"/>
      <c r="H2" s="43" t="s">
        <v>41</v>
      </c>
      <c r="I2" s="43" t="s">
        <v>0</v>
      </c>
      <c r="J2" s="43" t="s">
        <v>1</v>
      </c>
      <c r="K2" s="44" t="s">
        <v>51</v>
      </c>
      <c r="L2" s="45" t="s">
        <v>50</v>
      </c>
      <c r="M2" s="46"/>
      <c r="N2" s="43" t="s">
        <v>41</v>
      </c>
      <c r="O2" s="43" t="s">
        <v>0</v>
      </c>
      <c r="P2" s="43" t="s">
        <v>1</v>
      </c>
      <c r="Q2" s="44" t="s">
        <v>51</v>
      </c>
      <c r="R2" s="45" t="s">
        <v>50</v>
      </c>
      <c r="S2" s="46"/>
      <c r="T2" s="43" t="s">
        <v>41</v>
      </c>
      <c r="U2" s="43" t="s">
        <v>0</v>
      </c>
      <c r="V2" s="43" t="s">
        <v>1</v>
      </c>
      <c r="W2" s="44" t="s">
        <v>51</v>
      </c>
      <c r="X2" s="45" t="s">
        <v>50</v>
      </c>
      <c r="Y2" s="46"/>
      <c r="Z2" s="43" t="s">
        <v>41</v>
      </c>
      <c r="AA2" s="43" t="s">
        <v>0</v>
      </c>
      <c r="AB2" s="43" t="s">
        <v>1</v>
      </c>
      <c r="AC2" s="44" t="s">
        <v>51</v>
      </c>
      <c r="AD2" s="45" t="s">
        <v>50</v>
      </c>
    </row>
    <row r="3" spans="1:30" x14ac:dyDescent="0.25">
      <c r="A3" s="65" t="s">
        <v>87</v>
      </c>
      <c r="B3" s="47" t="s">
        <v>21</v>
      </c>
      <c r="C3" s="47" t="s">
        <v>5</v>
      </c>
      <c r="D3" s="48" t="s">
        <v>58</v>
      </c>
      <c r="E3" s="39" t="s">
        <v>73</v>
      </c>
      <c r="F3" s="40"/>
      <c r="G3" s="47">
        <v>1</v>
      </c>
      <c r="H3" s="39">
        <f>IF($A$14="256APSK",Tables!A149,IF($A$14="128APSK",Tables!A128,IF($A$14="64APSK",Tables!A107,IF($A$14="32APSK",Tables!A86,IF($A$14="16APSK",Tables!A65,IF($A$14="8APSK",Tables!A44,IF($A$14="8PSK",Tables!A23,Tables!A2)))))))</f>
        <v>214</v>
      </c>
      <c r="I3" s="39" t="str">
        <f>IF($A$14="256APSK",Tables!B149,IF($A$14="128APSK",Tables!B128,IF($A$14="64APSK",Tables!B107,IF($A$14="32APSK",Tables!B86,IF($A$14="16APSK",Tables!B65,IF($A$14="8APSK",Tables!B44,IF($A$14="8PSK",Tables!B23,Tables!B2)))))))</f>
        <v>256APSK</v>
      </c>
      <c r="J3" s="39" t="str">
        <f>IF($A$14="256APSK",Tables!C149,IF($A$14="128APSK",Tables!C128,IF($A$14="64APSK",Tables!C107,IF($A$14="32APSK",Tables!C86,IF($A$14="16APSK",Tables!C65,IF($A$14="8APSK",Tables!C44,IF($A$14="8PSK",Tables!C23,Tables!C2)))))))</f>
        <v>3/4</v>
      </c>
      <c r="K3" s="39" t="str">
        <f>IF($A$14="256APSK",Tables!D149,IF($A$14="128APSK",Tables!D128,IF($A$14="64APSK",Tables!D107,IF($A$14="32APSK",Tables!D86,IF($A$14="16APSK",Tables!D65,IF($A$14="8APSK",Tables!D44,IF($A$14="8PSK",Tables!D23,Tables!D2)))))))</f>
        <v>S2X</v>
      </c>
      <c r="L3" s="39">
        <f>IF($A$14="256APSK",Tables!G149,IF($A$14="128APSK",Tables!G128,IF($A$14="64APSK",Tables!G107,IF($A$14="32APSK",Tables!G86,IF($A$14="16APSK",Tables!G65,IF($A$14="8APSK",Tables!G44,IF($A$14="8PSK",Tables!G23,Tables!G2)))))))</f>
        <v>5.9008547008547012</v>
      </c>
      <c r="M3" s="40"/>
      <c r="N3" s="39">
        <f>IF($A$14="256APSK",Tables!I149,IF($A$14="128APSK",Tables!I128,IF($A$14="64APSK",Tables!I107,IF($A$14="32APSK",Tables!I86,IF($A$14="16APSK",Tables!I65,IF($A$14="8APSK",Tables!I44,IF($A$14="8PSK",Tables!I23,Tables!I2)))))))</f>
        <v>0</v>
      </c>
      <c r="O3" s="39">
        <f>IF($A$14="256APSK",Tables!J149,IF($A$14="128APSK",Tables!J128,IF($A$14="64APSK",Tables!J107,IF($A$14="32APSK",Tables!J86,IF($A$14="16APSK",Tables!J65,IF($A$14="8APSK",Tables!J44,IF($A$14="8PSK",Tables!J23,Tables!J2)))))))</f>
        <v>0</v>
      </c>
      <c r="P3" s="39" t="str">
        <f>IF($A$14="256APSK",Tables!K149,IF($A$14="128APSK",Tables!K128,IF($A$14="64APSK",Tables!K107,IF($A$14="32APSK",Tables!K86,IF($A$14="16APSK",Tables!K65,IF($A$14="8APSK",Tables!K44,IF($A$14="8PSK",Tables!K23,Tables!K2)))))))</f>
        <v>N/A</v>
      </c>
      <c r="Q3" s="39" t="str">
        <f>IF($A$14="256APSK",Tables!L149,IF($A$14="128APSK",Tables!L128,IF($A$14="64APSK",Tables!L107,IF($A$14="32APSK",Tables!L86,IF($A$14="16APSK",Tables!L65,IF($A$14="8APSK",Tables!L44,IF($A$14="8PSK",Tables!L23,Tables!L2)))))))</f>
        <v>N/A</v>
      </c>
      <c r="R3" s="39">
        <f>IF($A$14="256APSK",Tables!O149,IF($A$14="128APSK",Tables!O128,IF($A$14="64APSK",Tables!O107,IF($A$14="32APSK",Tables!O86,IF($A$14="16APSK",Tables!O65,IF($A$14="8APSK",Tables!O44,IF($A$14="8PSK",Tables!O23,Tables!O2)))))))</f>
        <v>0</v>
      </c>
      <c r="S3" s="40"/>
      <c r="T3" s="39">
        <f>IF($A$14="256APSK",Tables!Q149,IF($A$14="128APSK",Tables!Q128,IF($A$14="64APSK",Tables!Q107,IF($A$14="32APSK",Tables!Q86,IF($A$14="16APSK",Tables!Q65,IF($A$14="8APSK",Tables!Q44,IF($A$14="8PSK",Tables!Q23,Tables!Q2)))))))</f>
        <v>215</v>
      </c>
      <c r="U3" s="39" t="str">
        <f>IF($A$14="256APSK",Tables!R149,IF($A$14="128APSK",Tables!R128,IF($A$14="64APSK",Tables!R107,IF($A$14="32APSK",Tables!R86,IF($A$14="16APSK",Tables!R65,IF($A$14="8APSK",Tables!R44,IF($A$14="8PSK",Tables!R23,Tables!R2)))))))</f>
        <v>256APSK</v>
      </c>
      <c r="V3" s="39" t="str">
        <f>IF($A$14="256APSK",Tables!S149,IF($A$14="128APSK",Tables!S128,IF($A$14="64APSK",Tables!S107,IF($A$14="32APSK",Tables!S86,IF($A$14="16APSK",Tables!S65,IF($A$14="8APSK",Tables!S44,IF($A$14="8PSK",Tables!S23,Tables!S2)))))))</f>
        <v>3/4</v>
      </c>
      <c r="W3" s="39" t="str">
        <f>IF($A$14="256APSK",Tables!T149,IF($A$14="128APSK",Tables!T128,IF($A$14="64APSK",Tables!T107,IF($A$14="32APSK",Tables!T86,IF($A$14="16APSK",Tables!T65,IF($A$14="8APSK",Tables!T44,IF($A$14="8PSK",Tables!T23,Tables!T2)))))))</f>
        <v>S2X</v>
      </c>
      <c r="X3" s="39">
        <f>IF($A$14="256APSK",Tables!W149,IF($A$14="128APSK",Tables!W128,IF($A$14="64APSK",Tables!W107,IF($A$14="32APSK",Tables!W86,IF($A$14="16APSK",Tables!W65,IF($A$14="8APSK",Tables!W44,IF($A$14="8PSK",Tables!W23,Tables!W2)))))))</f>
        <v>5.7739545997610513</v>
      </c>
      <c r="Y3" s="40"/>
      <c r="Z3" s="39">
        <f>IF($A$14="256APSK",Tables!Y149,IF($A$14="128APSK",Tables!Y128,IF($A$14="64APSK",Tables!Y107,IF($A$14="32APSK",Tables!Y86,IF($A$14="16APSK",Tables!Y65,IF($A$14="8APSK",Tables!Y44,IF($A$14="8PSK",Tables!Y23,Tables!Y2)))))))</f>
        <v>0</v>
      </c>
      <c r="AA3" s="39">
        <f>IF($A$14="256APSK",Tables!Z149,IF($A$14="128APSK",Tables!Z128,IF($A$14="64APSK",Tables!Z107,IF($A$14="32APSK",Tables!Z86,IF($A$14="16APSK",Tables!Z65,IF($A$14="8APSK",Tables!Z44,IF($A$14="8PSK",Tables!Z23,Tables!Z2)))))))</f>
        <v>0</v>
      </c>
      <c r="AB3" s="39" t="str">
        <f>IF($A$14="256APSK",Tables!AA149,IF($A$14="128APSK",Tables!AA128,IF($A$14="64APSK",Tables!AA107,IF($A$14="32APSK",Tables!AA86,IF($A$14="16APSK",Tables!AA65,IF($A$14="8APSK",Tables!AA44,IF($A$14="8PSK",Tables!AA23,Tables!AA2)))))))</f>
        <v>N/A</v>
      </c>
      <c r="AC3" s="39" t="str">
        <f>IF($A$14="256APSK",Tables!AB149,IF($A$14="128APSK",Tables!AB128,IF($A$14="64APSK",Tables!AB107,IF($A$14="32APSK",Tables!AB86,IF($A$14="16APSK",Tables!AB65,IF($A$14="8APSK",Tables!AB44,IF($A$14="8PSK",Tables!AB23,Tables!AB2)))))))</f>
        <v>N/A</v>
      </c>
      <c r="AD3" s="39">
        <f>IF($A$14="256APSK",Tables!AE149,IF($A$14="128APSK",Tables!AE128,IF($A$14="64APSK",Tables!AE107,IF($A$14="32APSK",Tables!AE86,IF($A$14="16APSK",Tables!AE65,IF($A$14="8APSK",Tables!AE44,IF($A$14="8PSK",Tables!AE23,Tables!AE2)))))))</f>
        <v>0</v>
      </c>
    </row>
    <row r="4" spans="1:30" x14ac:dyDescent="0.25">
      <c r="A4" s="65" t="s">
        <v>88</v>
      </c>
      <c r="B4" s="47" t="s">
        <v>39</v>
      </c>
      <c r="C4" s="47" t="s">
        <v>42</v>
      </c>
      <c r="D4" s="48" t="s">
        <v>59</v>
      </c>
      <c r="E4" s="39" t="s">
        <v>55</v>
      </c>
      <c r="F4" s="40"/>
      <c r="G4" s="47">
        <v>2</v>
      </c>
      <c r="H4" s="39">
        <f>IF($A$14="256APSK",Tables!A150,IF($A$14="128APSK",Tables!A129,IF($A$14="64APSK",Tables!A108,IF($A$14="32APSK",Tables!A87,IF($A$14="16APSK",Tables!A66,IF($A$14="8APSK",Tables!A45,IF($A$14="8PSK",Tables!A24,Tables!A3)))))))</f>
        <v>212</v>
      </c>
      <c r="I4" s="39" t="str">
        <f>IF($A$14="256APSK",Tables!B150,IF($A$14="128APSK",Tables!B129,IF($A$14="64APSK",Tables!B108,IF($A$14="32APSK",Tables!B87,IF($A$14="16APSK",Tables!B66,IF($A$14="8APSK",Tables!B45,IF($A$14="8PSK",Tables!B24,Tables!B3)))))))</f>
        <v>256APSK</v>
      </c>
      <c r="J4" s="39" t="str">
        <f>IF($A$14="256APSK",Tables!C150,IF($A$14="128APSK",Tables!C129,IF($A$14="64APSK",Tables!C108,IF($A$14="32APSK",Tables!C87,IF($A$14="16APSK",Tables!C66,IF($A$14="8APSK",Tables!C45,IF($A$14="8PSK",Tables!C24,Tables!C3)))))))</f>
        <v>11/15-L</v>
      </c>
      <c r="K4" s="39" t="str">
        <f>IF($A$14="256APSK",Tables!D150,IF($A$14="128APSK",Tables!D129,IF($A$14="64APSK",Tables!D108,IF($A$14="32APSK",Tables!D87,IF($A$14="16APSK",Tables!D66,IF($A$14="8APSK",Tables!D45,IF($A$14="8PSK",Tables!D24,Tables!D3)))))))</f>
        <v>S2X</v>
      </c>
      <c r="L4" s="39">
        <f>IF($A$14="256APSK",Tables!G150,IF($A$14="128APSK",Tables!G129,IF($A$14="64APSK",Tables!G108,IF($A$14="32APSK",Tables!G87,IF($A$14="16APSK",Tables!G66,IF($A$14="8APSK",Tables!G45,IF($A$14="8PSK",Tables!G24,Tables!G3)))))))</f>
        <v>5.7689865689865689</v>
      </c>
      <c r="M4" s="40"/>
      <c r="N4" s="39">
        <f>IF($A$14="256APSK",Tables!I150,IF($A$14="128APSK",Tables!I129,IF($A$14="64APSK",Tables!I108,IF($A$14="32APSK",Tables!I87,IF($A$14="16APSK",Tables!I66,IF($A$14="8APSK",Tables!I45,IF($A$14="8PSK",Tables!I24,Tables!I3)))))))</f>
        <v>0</v>
      </c>
      <c r="O4" s="39">
        <f>IF($A$14="256APSK",Tables!J150,IF($A$14="128APSK",Tables!J129,IF($A$14="64APSK",Tables!J108,IF($A$14="32APSK",Tables!J87,IF($A$14="16APSK",Tables!J66,IF($A$14="8APSK",Tables!J45,IF($A$14="8PSK",Tables!J24,Tables!J3)))))))</f>
        <v>0</v>
      </c>
      <c r="P4" s="39">
        <f>IF($A$14="256APSK",Tables!K150,IF($A$14="128APSK",Tables!K129,IF($A$14="64APSK",Tables!K108,IF($A$14="32APSK",Tables!K87,IF($A$14="16APSK",Tables!K66,IF($A$14="8APSK",Tables!K45,IF($A$14="8PSK",Tables!K24,Tables!K3)))))))</f>
        <v>0</v>
      </c>
      <c r="Q4" s="39">
        <f>IF($A$14="256APSK",Tables!L150,IF($A$14="128APSK",Tables!L129,IF($A$14="64APSK",Tables!L108,IF($A$14="32APSK",Tables!L87,IF($A$14="16APSK",Tables!L66,IF($A$14="8APSK",Tables!L45,IF($A$14="8PSK",Tables!L24,Tables!L3)))))))</f>
        <v>0</v>
      </c>
      <c r="R4" s="39">
        <f>IF($A$14="256APSK",Tables!O150,IF($A$14="128APSK",Tables!O129,IF($A$14="64APSK",Tables!O108,IF($A$14="32APSK",Tables!O87,IF($A$14="16APSK",Tables!O66,IF($A$14="8APSK",Tables!O45,IF($A$14="8PSK",Tables!O24,Tables!O3)))))))</f>
        <v>0</v>
      </c>
      <c r="S4" s="40"/>
      <c r="T4" s="39">
        <f>IF($A$14="256APSK",Tables!Q150,IF($A$14="128APSK",Tables!Q129,IF($A$14="64APSK",Tables!Q108,IF($A$14="32APSK",Tables!Q87,IF($A$14="16APSK",Tables!Q66,IF($A$14="8APSK",Tables!Q45,IF($A$14="8PSK",Tables!Q24,Tables!Q3)))))))</f>
        <v>213</v>
      </c>
      <c r="U4" s="39" t="str">
        <f>IF($A$14="256APSK",Tables!R150,IF($A$14="128APSK",Tables!R129,IF($A$14="64APSK",Tables!R108,IF($A$14="32APSK",Tables!R87,IF($A$14="16APSK",Tables!R66,IF($A$14="8APSK",Tables!R45,IF($A$14="8PSK",Tables!R24,Tables!R3)))))))</f>
        <v>256APSK</v>
      </c>
      <c r="V4" s="39" t="str">
        <f>IF($A$14="256APSK",Tables!S150,IF($A$14="128APSK",Tables!S129,IF($A$14="64APSK",Tables!S108,IF($A$14="32APSK",Tables!S87,IF($A$14="16APSK",Tables!S66,IF($A$14="8APSK",Tables!S45,IF($A$14="8PSK",Tables!S24,Tables!S3)))))))</f>
        <v>11/15-L</v>
      </c>
      <c r="W4" s="39" t="str">
        <f>IF($A$14="256APSK",Tables!T150,IF($A$14="128APSK",Tables!T129,IF($A$14="64APSK",Tables!T108,IF($A$14="32APSK",Tables!T87,IF($A$14="16APSK",Tables!T66,IF($A$14="8APSK",Tables!T45,IF($A$14="8PSK",Tables!T24,Tables!T3)))))))</f>
        <v>S2X</v>
      </c>
      <c r="X4" s="39">
        <f>IF($A$14="256APSK",Tables!W150,IF($A$14="128APSK",Tables!W129,IF($A$14="64APSK",Tables!W108,IF($A$14="32APSK",Tables!W87,IF($A$14="16APSK",Tables!W66,IF($A$14="8APSK",Tables!W45,IF($A$14="8PSK",Tables!W24,Tables!W3)))))))</f>
        <v>5.6449223416965353</v>
      </c>
      <c r="Y4" s="40"/>
      <c r="Z4" s="39">
        <f>IF($A$14="256APSK",Tables!Y150,IF($A$14="128APSK",Tables!Y129,IF($A$14="64APSK",Tables!Y108,IF($A$14="32APSK",Tables!Y87,IF($A$14="16APSK",Tables!Y66,IF($A$14="8APSK",Tables!Y45,IF($A$14="8PSK",Tables!Y24,Tables!Y3)))))))</f>
        <v>0</v>
      </c>
      <c r="AA4" s="39">
        <f>IF($A$14="256APSK",Tables!Z150,IF($A$14="128APSK",Tables!Z129,IF($A$14="64APSK",Tables!Z108,IF($A$14="32APSK",Tables!Z87,IF($A$14="16APSK",Tables!Z66,IF($A$14="8APSK",Tables!Z45,IF($A$14="8PSK",Tables!Z24,Tables!Z3)))))))</f>
        <v>0</v>
      </c>
      <c r="AB4" s="39">
        <f>IF($A$14="256APSK",Tables!AA150,IF($A$14="128APSK",Tables!AA129,IF($A$14="64APSK",Tables!AA108,IF($A$14="32APSK",Tables!AA87,IF($A$14="16APSK",Tables!AA66,IF($A$14="8APSK",Tables!AA45,IF($A$14="8PSK",Tables!AA24,Tables!AA3)))))))</f>
        <v>0</v>
      </c>
      <c r="AC4" s="39">
        <f>IF($A$14="256APSK",Tables!AB150,IF($A$14="128APSK",Tables!AB129,IF($A$14="64APSK",Tables!AB108,IF($A$14="32APSK",Tables!AB87,IF($A$14="16APSK",Tables!AB66,IF($A$14="8APSK",Tables!AB45,IF($A$14="8PSK",Tables!AB24,Tables!AB3)))))))</f>
        <v>0</v>
      </c>
      <c r="AD4" s="39">
        <f>IF($A$14="256APSK",Tables!AE150,IF($A$14="128APSK",Tables!AE129,IF($A$14="64APSK",Tables!AE108,IF($A$14="32APSK",Tables!AE87,IF($A$14="16APSK",Tables!AE66,IF($A$14="8APSK",Tables!AE45,IF($A$14="8PSK",Tables!AE24,Tables!AE3)))))))</f>
        <v>0</v>
      </c>
    </row>
    <row r="5" spans="1:30" x14ac:dyDescent="0.25">
      <c r="A5" s="47" t="s">
        <v>18</v>
      </c>
      <c r="B5" s="47"/>
      <c r="C5" s="47"/>
      <c r="D5" s="48" t="s">
        <v>60</v>
      </c>
      <c r="F5" s="40"/>
      <c r="G5" s="47">
        <v>3</v>
      </c>
      <c r="H5" s="39">
        <f>IF($A$14="256APSK",Tables!A151,IF($A$14="128APSK",Tables!A130,IF($A$14="64APSK",Tables!A109,IF($A$14="32APSK",Tables!A88,IF($A$14="16APSK",Tables!A67,IF($A$14="8APSK",Tables!A46,IF($A$14="8PSK",Tables!A25,Tables!A4)))))))</f>
        <v>210</v>
      </c>
      <c r="I5" s="39" t="str">
        <f>IF($A$14="256APSK",Tables!B151,IF($A$14="128APSK",Tables!B130,IF($A$14="64APSK",Tables!B109,IF($A$14="32APSK",Tables!B88,IF($A$14="16APSK",Tables!B67,IF($A$14="8APSK",Tables!B46,IF($A$14="8PSK",Tables!B25,Tables!B4)))))))</f>
        <v>256APSK</v>
      </c>
      <c r="J5" s="39" t="str">
        <f>IF($A$14="256APSK",Tables!C151,IF($A$14="128APSK",Tables!C130,IF($A$14="64APSK",Tables!C109,IF($A$14="32APSK",Tables!C88,IF($A$14="16APSK",Tables!C67,IF($A$14="8APSK",Tables!C46,IF($A$14="8PSK",Tables!C25,Tables!C4)))))))</f>
        <v>32/45</v>
      </c>
      <c r="K5" s="39" t="str">
        <f>IF($A$14="256APSK",Tables!D151,IF($A$14="128APSK",Tables!D130,IF($A$14="64APSK",Tables!D109,IF($A$14="32APSK",Tables!D88,IF($A$14="16APSK",Tables!D67,IF($A$14="8APSK",Tables!D46,IF($A$14="8PSK",Tables!D25,Tables!D4)))))))</f>
        <v>S2X</v>
      </c>
      <c r="L5" s="39">
        <f>IF($A$14="256APSK",Tables!G151,IF($A$14="128APSK",Tables!G130,IF($A$14="64APSK",Tables!G109,IF($A$14="32APSK",Tables!G88,IF($A$14="16APSK",Tables!G67,IF($A$14="8APSK",Tables!G46,IF($A$14="8PSK",Tables!G25,Tables!G4)))))))</f>
        <v>5.5931623931623928</v>
      </c>
      <c r="M5" s="40"/>
      <c r="N5" s="39">
        <f>IF($A$14="256APSK",Tables!I151,IF($A$14="128APSK",Tables!I130,IF($A$14="64APSK",Tables!I109,IF($A$14="32APSK",Tables!I88,IF($A$14="16APSK",Tables!I67,IF($A$14="8APSK",Tables!I46,IF($A$14="8PSK",Tables!I25,Tables!I4)))))))</f>
        <v>0</v>
      </c>
      <c r="O5" s="39">
        <f>IF($A$14="256APSK",Tables!J151,IF($A$14="128APSK",Tables!J130,IF($A$14="64APSK",Tables!J109,IF($A$14="32APSK",Tables!J88,IF($A$14="16APSK",Tables!J67,IF($A$14="8APSK",Tables!J46,IF($A$14="8PSK",Tables!J25,Tables!J4)))))))</f>
        <v>0</v>
      </c>
      <c r="P5" s="39">
        <f>IF($A$14="256APSK",Tables!K151,IF($A$14="128APSK",Tables!K130,IF($A$14="64APSK",Tables!K109,IF($A$14="32APSK",Tables!K88,IF($A$14="16APSK",Tables!K67,IF($A$14="8APSK",Tables!K46,IF($A$14="8PSK",Tables!K25,Tables!K4)))))))</f>
        <v>0</v>
      </c>
      <c r="Q5" s="39">
        <f>IF($A$14="256APSK",Tables!L151,IF($A$14="128APSK",Tables!L130,IF($A$14="64APSK",Tables!L109,IF($A$14="32APSK",Tables!L88,IF($A$14="16APSK",Tables!L67,IF($A$14="8APSK",Tables!L46,IF($A$14="8PSK",Tables!L25,Tables!L4)))))))</f>
        <v>0</v>
      </c>
      <c r="R5" s="39">
        <f>IF($A$14="256APSK",Tables!O151,IF($A$14="128APSK",Tables!O130,IF($A$14="64APSK",Tables!O109,IF($A$14="32APSK",Tables!O88,IF($A$14="16APSK",Tables!O67,IF($A$14="8APSK",Tables!O46,IF($A$14="8PSK",Tables!O25,Tables!O4)))))))</f>
        <v>0</v>
      </c>
      <c r="S5" s="40"/>
      <c r="T5" s="39">
        <f>IF($A$14="256APSK",Tables!Q151,IF($A$14="128APSK",Tables!Q130,IF($A$14="64APSK",Tables!Q109,IF($A$14="32APSK",Tables!Q88,IF($A$14="16APSK",Tables!Q67,IF($A$14="8APSK",Tables!Q46,IF($A$14="8PSK",Tables!Q25,Tables!Q4)))))))</f>
        <v>211</v>
      </c>
      <c r="U5" s="39" t="str">
        <f>IF($A$14="256APSK",Tables!R151,IF($A$14="128APSK",Tables!R130,IF($A$14="64APSK",Tables!R109,IF($A$14="32APSK",Tables!R88,IF($A$14="16APSK",Tables!R67,IF($A$14="8APSK",Tables!R46,IF($A$14="8PSK",Tables!R25,Tables!R4)))))))</f>
        <v>256APSK</v>
      </c>
      <c r="V5" s="39" t="str">
        <f>IF($A$14="256APSK",Tables!S151,IF($A$14="128APSK",Tables!S130,IF($A$14="64APSK",Tables!S109,IF($A$14="32APSK",Tables!S88,IF($A$14="16APSK",Tables!S67,IF($A$14="8APSK",Tables!S46,IF($A$14="8PSK",Tables!S25,Tables!S4)))))))</f>
        <v>32/45</v>
      </c>
      <c r="W5" s="39" t="str">
        <f>IF($A$14="256APSK",Tables!T151,IF($A$14="128APSK",Tables!T130,IF($A$14="64APSK",Tables!T109,IF($A$14="32APSK",Tables!T88,IF($A$14="16APSK",Tables!T67,IF($A$14="8APSK",Tables!T46,IF($A$14="8PSK",Tables!T25,Tables!T4)))))))</f>
        <v>S2X</v>
      </c>
      <c r="X5" s="39">
        <f>IF($A$14="256APSK",Tables!W151,IF($A$14="128APSK",Tables!W130,IF($A$14="64APSK",Tables!W109,IF($A$14="32APSK",Tables!W88,IF($A$14="16APSK",Tables!W67,IF($A$14="8APSK",Tables!W46,IF($A$14="8PSK",Tables!W25,Tables!W4)))))))</f>
        <v>5.4728793309438473</v>
      </c>
      <c r="Y5" s="40"/>
      <c r="Z5" s="39">
        <f>IF($A$14="256APSK",Tables!Y151,IF($A$14="128APSK",Tables!Y130,IF($A$14="64APSK",Tables!Y109,IF($A$14="32APSK",Tables!Y88,IF($A$14="16APSK",Tables!Y67,IF($A$14="8APSK",Tables!Y46,IF($A$14="8PSK",Tables!Y25,Tables!Y4)))))))</f>
        <v>0</v>
      </c>
      <c r="AA5" s="39">
        <f>IF($A$14="256APSK",Tables!Z151,IF($A$14="128APSK",Tables!Z130,IF($A$14="64APSK",Tables!Z109,IF($A$14="32APSK",Tables!Z88,IF($A$14="16APSK",Tables!Z67,IF($A$14="8APSK",Tables!Z46,IF($A$14="8PSK",Tables!Z25,Tables!Z4)))))))</f>
        <v>0</v>
      </c>
      <c r="AB5" s="39">
        <f>IF($A$14="256APSK",Tables!AA151,IF($A$14="128APSK",Tables!AA130,IF($A$14="64APSK",Tables!AA109,IF($A$14="32APSK",Tables!AA88,IF($A$14="16APSK",Tables!AA67,IF($A$14="8APSK",Tables!AA46,IF($A$14="8PSK",Tables!AA25,Tables!AA4)))))))</f>
        <v>0</v>
      </c>
      <c r="AC5" s="39">
        <f>IF($A$14="256APSK",Tables!AB151,IF($A$14="128APSK",Tables!AB130,IF($A$14="64APSK",Tables!AB109,IF($A$14="32APSK",Tables!AB88,IF($A$14="16APSK",Tables!AB67,IF($A$14="8APSK",Tables!AB46,IF($A$14="8PSK",Tables!AB25,Tables!AB4)))))))</f>
        <v>0</v>
      </c>
      <c r="AD5" s="39">
        <f>IF($A$14="256APSK",Tables!AE151,IF($A$14="128APSK",Tables!AE130,IF($A$14="64APSK",Tables!AE109,IF($A$14="32APSK",Tables!AE88,IF($A$14="16APSK",Tables!AE67,IF($A$14="8APSK",Tables!AE46,IF($A$14="8PSK",Tables!AE25,Tables!AE4)))))))</f>
        <v>0</v>
      </c>
    </row>
    <row r="6" spans="1:30" x14ac:dyDescent="0.25">
      <c r="A6" s="47" t="s">
        <v>17</v>
      </c>
      <c r="B6" s="47"/>
      <c r="C6" s="47"/>
      <c r="D6" s="48" t="s">
        <v>61</v>
      </c>
      <c r="F6" s="40"/>
      <c r="G6" s="47">
        <v>4</v>
      </c>
      <c r="H6" s="39">
        <f>IF($A$14="256APSK",Tables!A152,IF($A$14="128APSK",Tables!A131,IF($A$14="64APSK",Tables!A110,IF($A$14="32APSK",Tables!A89,IF($A$14="16APSK",Tables!A68,IF($A$14="8APSK",Tables!A47,IF($A$14="8PSK",Tables!A26,Tables!A5)))))))</f>
        <v>208</v>
      </c>
      <c r="I6" s="39" t="str">
        <f>IF($A$14="256APSK",Tables!B152,IF($A$14="128APSK",Tables!B131,IF($A$14="64APSK",Tables!B110,IF($A$14="32APSK",Tables!B89,IF($A$14="16APSK",Tables!B68,IF($A$14="8APSK",Tables!B47,IF($A$14="8PSK",Tables!B26,Tables!B5)))))))</f>
        <v>256APSK</v>
      </c>
      <c r="J6" s="39" t="str">
        <f>IF($A$14="256APSK",Tables!C152,IF($A$14="128APSK",Tables!C131,IF($A$14="64APSK",Tables!C110,IF($A$14="32APSK",Tables!C89,IF($A$14="16APSK",Tables!C68,IF($A$14="8APSK",Tables!C47,IF($A$14="8PSK",Tables!C26,Tables!C5)))))))</f>
        <v>31/45-L</v>
      </c>
      <c r="K6" s="39" t="str">
        <f>IF($A$14="256APSK",Tables!D152,IF($A$14="128APSK",Tables!D131,IF($A$14="64APSK",Tables!D110,IF($A$14="32APSK",Tables!D89,IF($A$14="16APSK",Tables!D68,IF($A$14="8APSK",Tables!D47,IF($A$14="8PSK",Tables!D26,Tables!D5)))))))</f>
        <v>S2X</v>
      </c>
      <c r="L6" s="39">
        <f>IF($A$14="256APSK",Tables!G152,IF($A$14="128APSK",Tables!G131,IF($A$14="64APSK",Tables!G110,IF($A$14="32APSK",Tables!G89,IF($A$14="16APSK",Tables!G68,IF($A$14="8APSK",Tables!G47,IF($A$14="8PSK",Tables!G26,Tables!G5)))))))</f>
        <v>5.4173382173382176</v>
      </c>
      <c r="M6" s="40"/>
      <c r="N6" s="39">
        <f>IF($A$14="256APSK",Tables!I152,IF($A$14="128APSK",Tables!I131,IF($A$14="64APSK",Tables!I110,IF($A$14="32APSK",Tables!I89,IF($A$14="16APSK",Tables!I68,IF($A$14="8APSK",Tables!I47,IF($A$14="8PSK",Tables!I26,Tables!I5)))))))</f>
        <v>0</v>
      </c>
      <c r="O6" s="39">
        <f>IF($A$14="256APSK",Tables!J152,IF($A$14="128APSK",Tables!J131,IF($A$14="64APSK",Tables!J110,IF($A$14="32APSK",Tables!J89,IF($A$14="16APSK",Tables!J68,IF($A$14="8APSK",Tables!J47,IF($A$14="8PSK",Tables!J26,Tables!J5)))))))</f>
        <v>0</v>
      </c>
      <c r="P6" s="39">
        <f>IF($A$14="256APSK",Tables!K152,IF($A$14="128APSK",Tables!K131,IF($A$14="64APSK",Tables!K110,IF($A$14="32APSK",Tables!K89,IF($A$14="16APSK",Tables!K68,IF($A$14="8APSK",Tables!K47,IF($A$14="8PSK",Tables!K26,Tables!K5)))))))</f>
        <v>0</v>
      </c>
      <c r="Q6" s="39">
        <f>IF($A$14="256APSK",Tables!L152,IF($A$14="128APSK",Tables!L131,IF($A$14="64APSK",Tables!L110,IF($A$14="32APSK",Tables!L89,IF($A$14="16APSK",Tables!L68,IF($A$14="8APSK",Tables!L47,IF($A$14="8PSK",Tables!L26,Tables!L5)))))))</f>
        <v>0</v>
      </c>
      <c r="R6" s="39">
        <f>IF($A$14="256APSK",Tables!O152,IF($A$14="128APSK",Tables!O131,IF($A$14="64APSK",Tables!O110,IF($A$14="32APSK",Tables!O89,IF($A$14="16APSK",Tables!O68,IF($A$14="8APSK",Tables!O47,IF($A$14="8PSK",Tables!O26,Tables!O5)))))))</f>
        <v>0</v>
      </c>
      <c r="S6" s="40"/>
      <c r="T6" s="39">
        <f>IF($A$14="256APSK",Tables!Q152,IF($A$14="128APSK",Tables!Q131,IF($A$14="64APSK",Tables!Q110,IF($A$14="32APSK",Tables!Q89,IF($A$14="16APSK",Tables!Q68,IF($A$14="8APSK",Tables!Q47,IF($A$14="8PSK",Tables!Q26,Tables!Q5)))))))</f>
        <v>209</v>
      </c>
      <c r="U6" s="39" t="str">
        <f>IF($A$14="256APSK",Tables!R152,IF($A$14="128APSK",Tables!R131,IF($A$14="64APSK",Tables!R110,IF($A$14="32APSK",Tables!R89,IF($A$14="16APSK",Tables!R68,IF($A$14="8APSK",Tables!R47,IF($A$14="8PSK",Tables!R26,Tables!R5)))))))</f>
        <v>256APSK</v>
      </c>
      <c r="V6" s="39" t="str">
        <f>IF($A$14="256APSK",Tables!S152,IF($A$14="128APSK",Tables!S131,IF($A$14="64APSK",Tables!S110,IF($A$14="32APSK",Tables!S89,IF($A$14="16APSK",Tables!S68,IF($A$14="8APSK",Tables!S47,IF($A$14="8PSK",Tables!S26,Tables!S5)))))))</f>
        <v>31/45-L</v>
      </c>
      <c r="W6" s="39" t="str">
        <f>IF($A$14="256APSK",Tables!T152,IF($A$14="128APSK",Tables!T131,IF($A$14="64APSK",Tables!T110,IF($A$14="32APSK",Tables!T89,IF($A$14="16APSK",Tables!T68,IF($A$14="8APSK",Tables!T47,IF($A$14="8PSK",Tables!T26,Tables!T5)))))))</f>
        <v>S2X</v>
      </c>
      <c r="X6" s="39">
        <f>IF($A$14="256APSK",Tables!W152,IF($A$14="128APSK",Tables!W131,IF($A$14="64APSK",Tables!W110,IF($A$14="32APSK",Tables!W89,IF($A$14="16APSK",Tables!W68,IF($A$14="8APSK",Tables!W47,IF($A$14="8PSK",Tables!W26,Tables!W5)))))))</f>
        <v>5.3008363201911592</v>
      </c>
      <c r="Y6" s="40"/>
      <c r="Z6" s="39">
        <f>IF($A$14="256APSK",Tables!Y152,IF($A$14="128APSK",Tables!Y131,IF($A$14="64APSK",Tables!Y110,IF($A$14="32APSK",Tables!Y89,IF($A$14="16APSK",Tables!Y68,IF($A$14="8APSK",Tables!Y47,IF($A$14="8PSK",Tables!Y26,Tables!Y5)))))))</f>
        <v>0</v>
      </c>
      <c r="AA6" s="39">
        <f>IF($A$14="256APSK",Tables!Z152,IF($A$14="128APSK",Tables!Z131,IF($A$14="64APSK",Tables!Z110,IF($A$14="32APSK",Tables!Z89,IF($A$14="16APSK",Tables!Z68,IF($A$14="8APSK",Tables!Z47,IF($A$14="8PSK",Tables!Z26,Tables!Z5)))))))</f>
        <v>0</v>
      </c>
      <c r="AB6" s="39">
        <f>IF($A$14="256APSK",Tables!AA152,IF($A$14="128APSK",Tables!AA131,IF($A$14="64APSK",Tables!AA110,IF($A$14="32APSK",Tables!AA89,IF($A$14="16APSK",Tables!AA68,IF($A$14="8APSK",Tables!AA47,IF($A$14="8PSK",Tables!AA26,Tables!AA5)))))))</f>
        <v>0</v>
      </c>
      <c r="AC6" s="39">
        <f>IF($A$14="256APSK",Tables!AB152,IF($A$14="128APSK",Tables!AB131,IF($A$14="64APSK",Tables!AB110,IF($A$14="32APSK",Tables!AB89,IF($A$14="16APSK",Tables!AB68,IF($A$14="8APSK",Tables!AB47,IF($A$14="8PSK",Tables!AB26,Tables!AB5)))))))</f>
        <v>0</v>
      </c>
      <c r="AD6" s="39">
        <f>IF($A$14="256APSK",Tables!AE152,IF($A$14="128APSK",Tables!AE131,IF($A$14="64APSK",Tables!AE110,IF($A$14="32APSK",Tables!AE89,IF($A$14="16APSK",Tables!AE68,IF($A$14="8APSK",Tables!AE47,IF($A$14="8PSK",Tables!AE26,Tables!AE5)))))))</f>
        <v>0</v>
      </c>
    </row>
    <row r="7" spans="1:30" x14ac:dyDescent="0.25">
      <c r="A7" s="47" t="s">
        <v>16</v>
      </c>
      <c r="B7" s="47"/>
      <c r="C7" s="47"/>
      <c r="D7" s="48" t="s">
        <v>62</v>
      </c>
      <c r="F7" s="40"/>
      <c r="G7" s="47">
        <v>5</v>
      </c>
      <c r="H7" s="39">
        <f>IF($A$14="256APSK",Tables!A153,IF($A$14="128APSK",Tables!A132,IF($A$14="64APSK",Tables!A111,IF($A$14="32APSK",Tables!A90,IF($A$14="16APSK",Tables!A69,IF($A$14="8APSK",Tables!A48,IF($A$14="8PSK",Tables!A27,Tables!A6)))))))</f>
        <v>206</v>
      </c>
      <c r="I7" s="39" t="str">
        <f>IF($A$14="256APSK",Tables!B153,IF($A$14="128APSK",Tables!B132,IF($A$14="64APSK",Tables!B111,IF($A$14="32APSK",Tables!B90,IF($A$14="16APSK",Tables!B69,IF($A$14="8APSK",Tables!B48,IF($A$14="8PSK",Tables!B27,Tables!B6)))))))</f>
        <v>256APSK</v>
      </c>
      <c r="J7" s="39" t="str">
        <f>IF($A$14="256APSK",Tables!C153,IF($A$14="128APSK",Tables!C132,IF($A$14="64APSK",Tables!C111,IF($A$14="32APSK",Tables!C90,IF($A$14="16APSK",Tables!C69,IF($A$14="8APSK",Tables!C48,IF($A$14="8PSK",Tables!C27,Tables!C6)))))))</f>
        <v>2/3-L</v>
      </c>
      <c r="K7" s="39" t="str">
        <f>IF($A$14="256APSK",Tables!D153,IF($A$14="128APSK",Tables!D132,IF($A$14="64APSK",Tables!D111,IF($A$14="32APSK",Tables!D90,IF($A$14="16APSK",Tables!D69,IF($A$14="8APSK",Tables!D48,IF($A$14="8PSK",Tables!D27,Tables!D6)))))))</f>
        <v>S2X</v>
      </c>
      <c r="L7" s="39">
        <f>IF($A$14="256APSK",Tables!G153,IF($A$14="128APSK",Tables!G132,IF($A$14="64APSK",Tables!G111,IF($A$14="32APSK",Tables!G90,IF($A$14="16APSK",Tables!G69,IF($A$14="8APSK",Tables!G48,IF($A$14="8PSK",Tables!G27,Tables!G6)))))))</f>
        <v>5.2415140415140415</v>
      </c>
      <c r="M7" s="40"/>
      <c r="N7" s="39">
        <f>IF($A$14="256APSK",Tables!I153,IF($A$14="128APSK",Tables!I132,IF($A$14="64APSK",Tables!I111,IF($A$14="32APSK",Tables!I90,IF($A$14="16APSK",Tables!I69,IF($A$14="8APSK",Tables!I48,IF($A$14="8PSK",Tables!I27,Tables!I6)))))))</f>
        <v>0</v>
      </c>
      <c r="O7" s="39">
        <f>IF($A$14="256APSK",Tables!J153,IF($A$14="128APSK",Tables!J132,IF($A$14="64APSK",Tables!J111,IF($A$14="32APSK",Tables!J90,IF($A$14="16APSK",Tables!J69,IF($A$14="8APSK",Tables!J48,IF($A$14="8PSK",Tables!J27,Tables!J6)))))))</f>
        <v>0</v>
      </c>
      <c r="P7" s="39">
        <f>IF($A$14="256APSK",Tables!K153,IF($A$14="128APSK",Tables!K132,IF($A$14="64APSK",Tables!K111,IF($A$14="32APSK",Tables!K90,IF($A$14="16APSK",Tables!K69,IF($A$14="8APSK",Tables!K48,IF($A$14="8PSK",Tables!K27,Tables!K6)))))))</f>
        <v>0</v>
      </c>
      <c r="Q7" s="39">
        <f>IF($A$14="256APSK",Tables!L153,IF($A$14="128APSK",Tables!L132,IF($A$14="64APSK",Tables!L111,IF($A$14="32APSK",Tables!L90,IF($A$14="16APSK",Tables!L69,IF($A$14="8APSK",Tables!L48,IF($A$14="8PSK",Tables!L27,Tables!L6)))))))</f>
        <v>0</v>
      </c>
      <c r="R7" s="39">
        <f>IF($A$14="256APSK",Tables!O153,IF($A$14="128APSK",Tables!O132,IF($A$14="64APSK",Tables!O111,IF($A$14="32APSK",Tables!O90,IF($A$14="16APSK",Tables!O69,IF($A$14="8APSK",Tables!O48,IF($A$14="8PSK",Tables!O27,Tables!O6)))))))</f>
        <v>0</v>
      </c>
      <c r="S7" s="40"/>
      <c r="T7" s="39">
        <f>IF($A$14="256APSK",Tables!Q153,IF($A$14="128APSK",Tables!Q132,IF($A$14="64APSK",Tables!Q111,IF($A$14="32APSK",Tables!Q90,IF($A$14="16APSK",Tables!Q69,IF($A$14="8APSK",Tables!Q48,IF($A$14="8PSK",Tables!Q27,Tables!Q6)))))))</f>
        <v>207</v>
      </c>
      <c r="U7" s="39" t="str">
        <f>IF($A$14="256APSK",Tables!R153,IF($A$14="128APSK",Tables!R132,IF($A$14="64APSK",Tables!R111,IF($A$14="32APSK",Tables!R90,IF($A$14="16APSK",Tables!R69,IF($A$14="8APSK",Tables!R48,IF($A$14="8PSK",Tables!R27,Tables!R6)))))))</f>
        <v>256APSK</v>
      </c>
      <c r="V7" s="39" t="str">
        <f>IF($A$14="256APSK",Tables!S153,IF($A$14="128APSK",Tables!S132,IF($A$14="64APSK",Tables!S111,IF($A$14="32APSK",Tables!S90,IF($A$14="16APSK",Tables!S69,IF($A$14="8APSK",Tables!S48,IF($A$14="8PSK",Tables!S27,Tables!S6)))))))</f>
        <v>2/3-L</v>
      </c>
      <c r="W7" s="39" t="str">
        <f>IF($A$14="256APSK",Tables!T153,IF($A$14="128APSK",Tables!T132,IF($A$14="64APSK",Tables!T111,IF($A$14="32APSK",Tables!T90,IF($A$14="16APSK",Tables!T69,IF($A$14="8APSK",Tables!T48,IF($A$14="8PSK",Tables!T27,Tables!T6)))))))</f>
        <v>S2X</v>
      </c>
      <c r="X7" s="39">
        <f>IF($A$14="256APSK",Tables!W153,IF($A$14="128APSK",Tables!W132,IF($A$14="64APSK",Tables!W111,IF($A$14="32APSK",Tables!W90,IF($A$14="16APSK",Tables!W69,IF($A$14="8APSK",Tables!W48,IF($A$14="8PSK",Tables!W27,Tables!W6)))))))</f>
        <v>5.1287933094384703</v>
      </c>
      <c r="Y7" s="40"/>
      <c r="Z7" s="39">
        <f>IF($A$14="256APSK",Tables!Y153,IF($A$14="128APSK",Tables!Y132,IF($A$14="64APSK",Tables!Y111,IF($A$14="32APSK",Tables!Y90,IF($A$14="16APSK",Tables!Y69,IF($A$14="8APSK",Tables!Y48,IF($A$14="8PSK",Tables!Y27,Tables!Y6)))))))</f>
        <v>0</v>
      </c>
      <c r="AA7" s="39">
        <f>IF($A$14="256APSK",Tables!Z153,IF($A$14="128APSK",Tables!Z132,IF($A$14="64APSK",Tables!Z111,IF($A$14="32APSK",Tables!Z90,IF($A$14="16APSK",Tables!Z69,IF($A$14="8APSK",Tables!Z48,IF($A$14="8PSK",Tables!Z27,Tables!Z6)))))))</f>
        <v>0</v>
      </c>
      <c r="AB7" s="39">
        <f>IF($A$14="256APSK",Tables!AA153,IF($A$14="128APSK",Tables!AA132,IF($A$14="64APSK",Tables!AA111,IF($A$14="32APSK",Tables!AA90,IF($A$14="16APSK",Tables!AA69,IF($A$14="8APSK",Tables!AA48,IF($A$14="8PSK",Tables!AA27,Tables!AA6)))))))</f>
        <v>0</v>
      </c>
      <c r="AC7" s="39">
        <f>IF($A$14="256APSK",Tables!AB153,IF($A$14="128APSK",Tables!AB132,IF($A$14="64APSK",Tables!AB111,IF($A$14="32APSK",Tables!AB90,IF($A$14="16APSK",Tables!AB69,IF($A$14="8APSK",Tables!AB48,IF($A$14="8PSK",Tables!AB27,Tables!AB6)))))))</f>
        <v>0</v>
      </c>
      <c r="AD7" s="39">
        <f>IF($A$14="256APSK",Tables!AE153,IF($A$14="128APSK",Tables!AE132,IF($A$14="64APSK",Tables!AE111,IF($A$14="32APSK",Tables!AE90,IF($A$14="16APSK",Tables!AE69,IF($A$14="8APSK",Tables!AE48,IF($A$14="8PSK",Tables!AE27,Tables!AE6)))))))</f>
        <v>0</v>
      </c>
    </row>
    <row r="8" spans="1:30" x14ac:dyDescent="0.25">
      <c r="A8" s="47" t="s">
        <v>14</v>
      </c>
      <c r="B8" s="47"/>
      <c r="C8" s="47"/>
      <c r="D8" s="48" t="s">
        <v>63</v>
      </c>
      <c r="F8" s="40"/>
      <c r="G8" s="47">
        <v>6</v>
      </c>
      <c r="H8" s="39">
        <f>IF($A$14="256APSK",Tables!A154,IF($A$14="128APSK",Tables!A133,IF($A$14="64APSK",Tables!A112,IF($A$14="32APSK",Tables!A91,IF($A$14="16APSK",Tables!A70,IF($A$14="8APSK",Tables!A49,IF($A$14="8PSK",Tables!A28,Tables!A7)))))))</f>
        <v>204</v>
      </c>
      <c r="I8" s="39" t="str">
        <f>IF($A$14="256APSK",Tables!B154,IF($A$14="128APSK",Tables!B133,IF($A$14="64APSK",Tables!B112,IF($A$14="32APSK",Tables!B91,IF($A$14="16APSK",Tables!B70,IF($A$14="8APSK",Tables!B49,IF($A$14="8PSK",Tables!B28,Tables!B7)))))))</f>
        <v>256APSK</v>
      </c>
      <c r="J8" s="39" t="str">
        <f>IF($A$14="256APSK",Tables!C154,IF($A$14="128APSK",Tables!C133,IF($A$14="64APSK",Tables!C112,IF($A$14="32APSK",Tables!C91,IF($A$14="16APSK",Tables!C70,IF($A$14="8APSK",Tables!C49,IF($A$14="8PSK",Tables!C28,Tables!C7)))))))</f>
        <v>29/45-L</v>
      </c>
      <c r="K8" s="39" t="str">
        <f>IF($A$14="256APSK",Tables!D154,IF($A$14="128APSK",Tables!D133,IF($A$14="64APSK",Tables!D112,IF($A$14="32APSK",Tables!D91,IF($A$14="16APSK",Tables!D70,IF($A$14="8APSK",Tables!D49,IF($A$14="8PSK",Tables!D28,Tables!D7)))))))</f>
        <v>S2X</v>
      </c>
      <c r="L8" s="39">
        <f>IF($A$14="256APSK",Tables!G154,IF($A$14="128APSK",Tables!G133,IF($A$14="64APSK",Tables!G112,IF($A$14="32APSK",Tables!G91,IF($A$14="16APSK",Tables!G70,IF($A$14="8APSK",Tables!G49,IF($A$14="8PSK",Tables!G28,Tables!G7)))))))</f>
        <v>5.0656898656898655</v>
      </c>
      <c r="M8" s="40"/>
      <c r="N8" s="39">
        <f>IF($A$14="256APSK",Tables!I154,IF($A$14="128APSK",Tables!I133,IF($A$14="64APSK",Tables!I112,IF($A$14="32APSK",Tables!I91,IF($A$14="16APSK",Tables!I70,IF($A$14="8APSK",Tables!I49,IF($A$14="8PSK",Tables!I28,Tables!I7)))))))</f>
        <v>0</v>
      </c>
      <c r="O8" s="39">
        <f>IF($A$14="256APSK",Tables!J154,IF($A$14="128APSK",Tables!J133,IF($A$14="64APSK",Tables!J112,IF($A$14="32APSK",Tables!J91,IF($A$14="16APSK",Tables!J70,IF($A$14="8APSK",Tables!J49,IF($A$14="8PSK",Tables!J28,Tables!J7)))))))</f>
        <v>0</v>
      </c>
      <c r="P8" s="39">
        <f>IF($A$14="256APSK",Tables!K154,IF($A$14="128APSK",Tables!K133,IF($A$14="64APSK",Tables!K112,IF($A$14="32APSK",Tables!K91,IF($A$14="16APSK",Tables!K70,IF($A$14="8APSK",Tables!K49,IF($A$14="8PSK",Tables!K28,Tables!K7)))))))</f>
        <v>0</v>
      </c>
      <c r="Q8" s="39">
        <f>IF($A$14="256APSK",Tables!L154,IF($A$14="128APSK",Tables!L133,IF($A$14="64APSK",Tables!L112,IF($A$14="32APSK",Tables!L91,IF($A$14="16APSK",Tables!L70,IF($A$14="8APSK",Tables!L49,IF($A$14="8PSK",Tables!L28,Tables!L7)))))))</f>
        <v>0</v>
      </c>
      <c r="R8" s="39">
        <f>IF($A$14="256APSK",Tables!O154,IF($A$14="128APSK",Tables!O133,IF($A$14="64APSK",Tables!O112,IF($A$14="32APSK",Tables!O91,IF($A$14="16APSK",Tables!O70,IF($A$14="8APSK",Tables!O49,IF($A$14="8PSK",Tables!O28,Tables!O7)))))))</f>
        <v>0</v>
      </c>
      <c r="S8" s="40"/>
      <c r="T8" s="39">
        <f>IF($A$14="256APSK",Tables!Q154,IF($A$14="128APSK",Tables!Q133,IF($A$14="64APSK",Tables!Q112,IF($A$14="32APSK",Tables!Q91,IF($A$14="16APSK",Tables!Q70,IF($A$14="8APSK",Tables!Q49,IF($A$14="8PSK",Tables!Q28,Tables!Q7)))))))</f>
        <v>205</v>
      </c>
      <c r="U8" s="39" t="str">
        <f>IF($A$14="256APSK",Tables!R154,IF($A$14="128APSK",Tables!R133,IF($A$14="64APSK",Tables!R112,IF($A$14="32APSK",Tables!R91,IF($A$14="16APSK",Tables!R70,IF($A$14="8APSK",Tables!R49,IF($A$14="8PSK",Tables!R28,Tables!R7)))))))</f>
        <v>256APSK</v>
      </c>
      <c r="V8" s="39" t="str">
        <f>IF($A$14="256APSK",Tables!S154,IF($A$14="128APSK",Tables!S133,IF($A$14="64APSK",Tables!S112,IF($A$14="32APSK",Tables!S91,IF($A$14="16APSK",Tables!S70,IF($A$14="8APSK",Tables!S49,IF($A$14="8PSK",Tables!S28,Tables!S7)))))))</f>
        <v>29/45-L</v>
      </c>
      <c r="W8" s="39" t="str">
        <f>IF($A$14="256APSK",Tables!T154,IF($A$14="128APSK",Tables!T133,IF($A$14="64APSK",Tables!T112,IF($A$14="32APSK",Tables!T91,IF($A$14="16APSK",Tables!T70,IF($A$14="8APSK",Tables!T49,IF($A$14="8PSK",Tables!T28,Tables!T7)))))))</f>
        <v>S2X</v>
      </c>
      <c r="X8" s="39">
        <f>IF($A$14="256APSK",Tables!W154,IF($A$14="128APSK",Tables!W133,IF($A$14="64APSK",Tables!W112,IF($A$14="32APSK",Tables!W91,IF($A$14="16APSK",Tables!W70,IF($A$14="8APSK",Tables!W49,IF($A$14="8PSK",Tables!W28,Tables!W7)))))))</f>
        <v>4.9567502986857823</v>
      </c>
      <c r="Y8" s="40"/>
      <c r="Z8" s="39">
        <f>IF($A$14="256APSK",Tables!Y154,IF($A$14="128APSK",Tables!Y133,IF($A$14="64APSK",Tables!Y112,IF($A$14="32APSK",Tables!Y91,IF($A$14="16APSK",Tables!Y70,IF($A$14="8APSK",Tables!Y49,IF($A$14="8PSK",Tables!Y28,Tables!Y7)))))))</f>
        <v>0</v>
      </c>
      <c r="AA8" s="39">
        <f>IF($A$14="256APSK",Tables!Z154,IF($A$14="128APSK",Tables!Z133,IF($A$14="64APSK",Tables!Z112,IF($A$14="32APSK",Tables!Z91,IF($A$14="16APSK",Tables!Z70,IF($A$14="8APSK",Tables!Z49,IF($A$14="8PSK",Tables!Z28,Tables!Z7)))))))</f>
        <v>0</v>
      </c>
      <c r="AB8" s="39">
        <f>IF($A$14="256APSK",Tables!AA154,IF($A$14="128APSK",Tables!AA133,IF($A$14="64APSK",Tables!AA112,IF($A$14="32APSK",Tables!AA91,IF($A$14="16APSK",Tables!AA70,IF($A$14="8APSK",Tables!AA49,IF($A$14="8PSK",Tables!AA28,Tables!AA7)))))))</f>
        <v>0</v>
      </c>
      <c r="AC8" s="39">
        <f>IF($A$14="256APSK",Tables!AB154,IF($A$14="128APSK",Tables!AB133,IF($A$14="64APSK",Tables!AB112,IF($A$14="32APSK",Tables!AB91,IF($A$14="16APSK",Tables!AB70,IF($A$14="8APSK",Tables!AB49,IF($A$14="8PSK",Tables!AB28,Tables!AB7)))))))</f>
        <v>0</v>
      </c>
      <c r="AD8" s="39">
        <f>IF($A$14="256APSK",Tables!AE154,IF($A$14="128APSK",Tables!AE133,IF($A$14="64APSK",Tables!AE112,IF($A$14="32APSK",Tables!AE91,IF($A$14="16APSK",Tables!AE70,IF($A$14="8APSK",Tables!AE49,IF($A$14="8PSK",Tables!AE28,Tables!AE7)))))))</f>
        <v>0</v>
      </c>
    </row>
    <row r="9" spans="1:30" x14ac:dyDescent="0.25">
      <c r="A9" s="47" t="s">
        <v>15</v>
      </c>
      <c r="F9" s="40"/>
      <c r="G9" s="47">
        <v>7</v>
      </c>
      <c r="H9" s="39">
        <f>IF($A$14="256APSK",Tables!A155,IF($A$14="128APSK",Tables!A134,IF($A$14="64APSK",Tables!A113,IF($A$14="32APSK",Tables!A92,IF($A$14="16APSK",Tables!A71,IF($A$14="8APSK",Tables!A50,IF($A$14="8PSK",Tables!A29,Tables!A8)))))))</f>
        <v>0</v>
      </c>
      <c r="I9" s="39">
        <f>IF($A$14="256APSK",Tables!B155,IF($A$14="128APSK",Tables!B134,IF($A$14="64APSK",Tables!B113,IF($A$14="32APSK",Tables!B92,IF($A$14="16APSK",Tables!B71,IF($A$14="8APSK",Tables!B50,IF($A$14="8PSK",Tables!B29,Tables!B8)))))))</f>
        <v>0</v>
      </c>
      <c r="J9" s="39">
        <f>IF($A$14="256APSK",Tables!C155,IF($A$14="128APSK",Tables!C134,IF($A$14="64APSK",Tables!C113,IF($A$14="32APSK",Tables!C92,IF($A$14="16APSK",Tables!C71,IF($A$14="8APSK",Tables!C50,IF($A$14="8PSK",Tables!C29,Tables!C8)))))))</f>
        <v>0</v>
      </c>
      <c r="K9" s="39">
        <f>IF($A$14="256APSK",Tables!D155,IF($A$14="128APSK",Tables!D134,IF($A$14="64APSK",Tables!D113,IF($A$14="32APSK",Tables!D92,IF($A$14="16APSK",Tables!D71,IF($A$14="8APSK",Tables!D50,IF($A$14="8PSK",Tables!D29,Tables!D8)))))))</f>
        <v>0</v>
      </c>
      <c r="L9" s="39">
        <f>IF($A$14="256APSK",Tables!G155,IF($A$14="128APSK",Tables!G134,IF($A$14="64APSK",Tables!G113,IF($A$14="32APSK",Tables!G92,IF($A$14="16APSK",Tables!G71,IF($A$14="8APSK",Tables!G50,IF($A$14="8PSK",Tables!G29,Tables!G8)))))))</f>
        <v>0</v>
      </c>
      <c r="M9" s="40"/>
      <c r="N9" s="39">
        <f>IF($A$14="256APSK",Tables!I155,IF($A$14="128APSK",Tables!I134,IF($A$14="64APSK",Tables!I113,IF($A$14="32APSK",Tables!I92,IF($A$14="16APSK",Tables!I71,IF($A$14="8APSK",Tables!I50,IF($A$14="8PSK",Tables!I29,Tables!I8)))))))</f>
        <v>0</v>
      </c>
      <c r="O9" s="39">
        <f>IF($A$14="256APSK",Tables!J155,IF($A$14="128APSK",Tables!J134,IF($A$14="64APSK",Tables!J113,IF($A$14="32APSK",Tables!J92,IF($A$14="16APSK",Tables!J71,IF($A$14="8APSK",Tables!J50,IF($A$14="8PSK",Tables!J29,Tables!J8)))))))</f>
        <v>0</v>
      </c>
      <c r="P9" s="39">
        <f>IF($A$14="256APSK",Tables!K155,IF($A$14="128APSK",Tables!K134,IF($A$14="64APSK",Tables!K113,IF($A$14="32APSK",Tables!K92,IF($A$14="16APSK",Tables!K71,IF($A$14="8APSK",Tables!K50,IF($A$14="8PSK",Tables!K29,Tables!K8)))))))</f>
        <v>0</v>
      </c>
      <c r="Q9" s="39">
        <f>IF($A$14="256APSK",Tables!L155,IF($A$14="128APSK",Tables!L134,IF($A$14="64APSK",Tables!L113,IF($A$14="32APSK",Tables!L92,IF($A$14="16APSK",Tables!L71,IF($A$14="8APSK",Tables!L50,IF($A$14="8PSK",Tables!L29,Tables!L8)))))))</f>
        <v>0</v>
      </c>
      <c r="R9" s="39">
        <f>IF($A$14="256APSK",Tables!O155,IF($A$14="128APSK",Tables!O134,IF($A$14="64APSK",Tables!O113,IF($A$14="32APSK",Tables!O92,IF($A$14="16APSK",Tables!O71,IF($A$14="8APSK",Tables!O50,IF($A$14="8PSK",Tables!O29,Tables!O8)))))))</f>
        <v>0</v>
      </c>
      <c r="S9" s="40"/>
      <c r="T9" s="39">
        <f>IF($A$14="256APSK",Tables!Q155,IF($A$14="128APSK",Tables!Q134,IF($A$14="64APSK",Tables!Q113,IF($A$14="32APSK",Tables!Q92,IF($A$14="16APSK",Tables!Q71,IF($A$14="8APSK",Tables!Q50,IF($A$14="8PSK",Tables!Q29,Tables!Q8)))))))</f>
        <v>0</v>
      </c>
      <c r="U9" s="39">
        <f>IF($A$14="256APSK",Tables!R155,IF($A$14="128APSK",Tables!R134,IF($A$14="64APSK",Tables!R113,IF($A$14="32APSK",Tables!R92,IF($A$14="16APSK",Tables!R71,IF($A$14="8APSK",Tables!R50,IF($A$14="8PSK",Tables!R29,Tables!R8)))))))</f>
        <v>0</v>
      </c>
      <c r="V9" s="39">
        <f>IF($A$14="256APSK",Tables!S155,IF($A$14="128APSK",Tables!S134,IF($A$14="64APSK",Tables!S113,IF($A$14="32APSK",Tables!S92,IF($A$14="16APSK",Tables!S71,IF($A$14="8APSK",Tables!S50,IF($A$14="8PSK",Tables!S29,Tables!S8)))))))</f>
        <v>0</v>
      </c>
      <c r="W9" s="39">
        <f>IF($A$14="256APSK",Tables!T155,IF($A$14="128APSK",Tables!T134,IF($A$14="64APSK",Tables!T113,IF($A$14="32APSK",Tables!T92,IF($A$14="16APSK",Tables!T71,IF($A$14="8APSK",Tables!T50,IF($A$14="8PSK",Tables!T29,Tables!T8)))))))</f>
        <v>0</v>
      </c>
      <c r="X9" s="39">
        <f>IF($A$14="256APSK",Tables!W155,IF($A$14="128APSK",Tables!W134,IF($A$14="64APSK",Tables!W113,IF($A$14="32APSK",Tables!W92,IF($A$14="16APSK",Tables!W71,IF($A$14="8APSK",Tables!W50,IF($A$14="8PSK",Tables!W29,Tables!W8)))))))</f>
        <v>0</v>
      </c>
      <c r="Y9" s="40"/>
      <c r="Z9" s="39">
        <f>IF($A$14="256APSK",Tables!Y155,IF($A$14="128APSK",Tables!Y134,IF($A$14="64APSK",Tables!Y113,IF($A$14="32APSK",Tables!Y92,IF($A$14="16APSK",Tables!Y71,IF($A$14="8APSK",Tables!Y50,IF($A$14="8PSK",Tables!Y29,Tables!Y8)))))))</f>
        <v>0</v>
      </c>
      <c r="AA9" s="39">
        <f>IF($A$14="256APSK",Tables!Z155,IF($A$14="128APSK",Tables!Z134,IF($A$14="64APSK",Tables!Z113,IF($A$14="32APSK",Tables!Z92,IF($A$14="16APSK",Tables!Z71,IF($A$14="8APSK",Tables!Z50,IF($A$14="8PSK",Tables!Z29,Tables!Z8)))))))</f>
        <v>0</v>
      </c>
      <c r="AB9" s="39">
        <f>IF($A$14="256APSK",Tables!AA155,IF($A$14="128APSK",Tables!AA134,IF($A$14="64APSK",Tables!AA113,IF($A$14="32APSK",Tables!AA92,IF($A$14="16APSK",Tables!AA71,IF($A$14="8APSK",Tables!AA50,IF($A$14="8PSK",Tables!AA29,Tables!AA8)))))))</f>
        <v>0</v>
      </c>
      <c r="AC9" s="39">
        <f>IF($A$14="256APSK",Tables!AB155,IF($A$14="128APSK",Tables!AB134,IF($A$14="64APSK",Tables!AB113,IF($A$14="32APSK",Tables!AB92,IF($A$14="16APSK",Tables!AB71,IF($A$14="8APSK",Tables!AB50,IF($A$14="8PSK",Tables!AB29,Tables!AB8)))))))</f>
        <v>0</v>
      </c>
      <c r="AD9" s="39">
        <f>IF($A$14="256APSK",Tables!AE155,IF($A$14="128APSK",Tables!AE134,IF($A$14="64APSK",Tables!AE113,IF($A$14="32APSK",Tables!AE92,IF($A$14="16APSK",Tables!AE71,IF($A$14="8APSK",Tables!AE50,IF($A$14="8PSK",Tables!AE29,Tables!AE8)))))))</f>
        <v>0</v>
      </c>
    </row>
    <row r="10" spans="1:30" x14ac:dyDescent="0.25">
      <c r="A10" s="47" t="s">
        <v>4</v>
      </c>
      <c r="F10" s="40"/>
      <c r="G10" s="47">
        <v>8</v>
      </c>
      <c r="H10" s="39">
        <f>IF($A$14="256APSK",Tables!A156,IF($A$14="128APSK",Tables!A135,IF($A$14="64APSK",Tables!A114,IF($A$14="32APSK",Tables!A93,IF($A$14="16APSK",Tables!A72,IF($A$14="8APSK",Tables!A51,IF($A$14="8PSK",Tables!A30,Tables!A9)))))))</f>
        <v>0</v>
      </c>
      <c r="I10" s="39">
        <f>IF($A$14="256APSK",Tables!B156,IF($A$14="128APSK",Tables!B135,IF($A$14="64APSK",Tables!B114,IF($A$14="32APSK",Tables!B93,IF($A$14="16APSK",Tables!B72,IF($A$14="8APSK",Tables!B51,IF($A$14="8PSK",Tables!B30,Tables!B9)))))))</f>
        <v>0</v>
      </c>
      <c r="J10" s="39">
        <f>IF($A$14="256APSK",Tables!C156,IF($A$14="128APSK",Tables!C135,IF($A$14="64APSK",Tables!C114,IF($A$14="32APSK",Tables!C93,IF($A$14="16APSK",Tables!C72,IF($A$14="8APSK",Tables!C51,IF($A$14="8PSK",Tables!C30,Tables!C9)))))))</f>
        <v>0</v>
      </c>
      <c r="K10" s="39">
        <f>IF($A$14="256APSK",Tables!D156,IF($A$14="128APSK",Tables!D135,IF($A$14="64APSK",Tables!D114,IF($A$14="32APSK",Tables!D93,IF($A$14="16APSK",Tables!D72,IF($A$14="8APSK",Tables!D51,IF($A$14="8PSK",Tables!D30,Tables!D9)))))))</f>
        <v>0</v>
      </c>
      <c r="L10" s="39">
        <f>IF($A$14="256APSK",Tables!G156,IF($A$14="128APSK",Tables!G135,IF($A$14="64APSK",Tables!G114,IF($A$14="32APSK",Tables!G93,IF($A$14="16APSK",Tables!G72,IF($A$14="8APSK",Tables!G51,IF($A$14="8PSK",Tables!G30,Tables!G9)))))))</f>
        <v>0</v>
      </c>
      <c r="M10" s="40"/>
      <c r="N10" s="39">
        <f>IF($A$14="256APSK",Tables!I156,IF($A$14="128APSK",Tables!I135,IF($A$14="64APSK",Tables!I114,IF($A$14="32APSK",Tables!I93,IF($A$14="16APSK",Tables!I72,IF($A$14="8APSK",Tables!I51,IF($A$14="8PSK",Tables!I30,Tables!I9)))))))</f>
        <v>0</v>
      </c>
      <c r="O10" s="39">
        <f>IF($A$14="256APSK",Tables!J156,IF($A$14="128APSK",Tables!J135,IF($A$14="64APSK",Tables!J114,IF($A$14="32APSK",Tables!J93,IF($A$14="16APSK",Tables!J72,IF($A$14="8APSK",Tables!J51,IF($A$14="8PSK",Tables!J30,Tables!J9)))))))</f>
        <v>0</v>
      </c>
      <c r="P10" s="39">
        <f>IF($A$14="256APSK",Tables!K156,IF($A$14="128APSK",Tables!K135,IF($A$14="64APSK",Tables!K114,IF($A$14="32APSK",Tables!K93,IF($A$14="16APSK",Tables!K72,IF($A$14="8APSK",Tables!K51,IF($A$14="8PSK",Tables!K30,Tables!K9)))))))</f>
        <v>0</v>
      </c>
      <c r="Q10" s="39">
        <f>IF($A$14="256APSK",Tables!L156,IF($A$14="128APSK",Tables!L135,IF($A$14="64APSK",Tables!L114,IF($A$14="32APSK",Tables!L93,IF($A$14="16APSK",Tables!L72,IF($A$14="8APSK",Tables!L51,IF($A$14="8PSK",Tables!L30,Tables!L9)))))))</f>
        <v>0</v>
      </c>
      <c r="R10" s="39">
        <f>IF($A$14="256APSK",Tables!O156,IF($A$14="128APSK",Tables!O135,IF($A$14="64APSK",Tables!O114,IF($A$14="32APSK",Tables!O93,IF($A$14="16APSK",Tables!O72,IF($A$14="8APSK",Tables!O51,IF($A$14="8PSK",Tables!O30,Tables!O9)))))))</f>
        <v>0</v>
      </c>
      <c r="S10" s="40"/>
      <c r="T10" s="39">
        <f>IF($A$14="256APSK",Tables!Q156,IF($A$14="128APSK",Tables!Q135,IF($A$14="64APSK",Tables!Q114,IF($A$14="32APSK",Tables!Q93,IF($A$14="16APSK",Tables!Q72,IF($A$14="8APSK",Tables!Q51,IF($A$14="8PSK",Tables!Q30,Tables!Q9)))))))</f>
        <v>0</v>
      </c>
      <c r="U10" s="39">
        <f>IF($A$14="256APSK",Tables!R156,IF($A$14="128APSK",Tables!R135,IF($A$14="64APSK",Tables!R114,IF($A$14="32APSK",Tables!R93,IF($A$14="16APSK",Tables!R72,IF($A$14="8APSK",Tables!R51,IF($A$14="8PSK",Tables!R30,Tables!R9)))))))</f>
        <v>0</v>
      </c>
      <c r="V10" s="39">
        <f>IF($A$14="256APSK",Tables!S156,IF($A$14="128APSK",Tables!S135,IF($A$14="64APSK",Tables!S114,IF($A$14="32APSK",Tables!S93,IF($A$14="16APSK",Tables!S72,IF($A$14="8APSK",Tables!S51,IF($A$14="8PSK",Tables!S30,Tables!S9)))))))</f>
        <v>0</v>
      </c>
      <c r="W10" s="39">
        <f>IF($A$14="256APSK",Tables!T156,IF($A$14="128APSK",Tables!T135,IF($A$14="64APSK",Tables!T114,IF($A$14="32APSK",Tables!T93,IF($A$14="16APSK",Tables!T72,IF($A$14="8APSK",Tables!T51,IF($A$14="8PSK",Tables!T30,Tables!T9)))))))</f>
        <v>0</v>
      </c>
      <c r="X10" s="39">
        <f>IF($A$14="256APSK",Tables!W156,IF($A$14="128APSK",Tables!W135,IF($A$14="64APSK",Tables!W114,IF($A$14="32APSK",Tables!W93,IF($A$14="16APSK",Tables!W72,IF($A$14="8APSK",Tables!W51,IF($A$14="8PSK",Tables!W30,Tables!W9)))))))</f>
        <v>0</v>
      </c>
      <c r="Y10" s="40"/>
      <c r="Z10" s="39">
        <f>IF($A$14="256APSK",Tables!Y156,IF($A$14="128APSK",Tables!Y135,IF($A$14="64APSK",Tables!Y114,IF($A$14="32APSK",Tables!Y93,IF($A$14="16APSK",Tables!Y72,IF($A$14="8APSK",Tables!Y51,IF($A$14="8PSK",Tables!Y30,Tables!Y9)))))))</f>
        <v>0</v>
      </c>
      <c r="AA10" s="39">
        <f>IF($A$14="256APSK",Tables!Z156,IF($A$14="128APSK",Tables!Z135,IF($A$14="64APSK",Tables!Z114,IF($A$14="32APSK",Tables!Z93,IF($A$14="16APSK",Tables!Z72,IF($A$14="8APSK",Tables!Z51,IF($A$14="8PSK",Tables!Z30,Tables!Z9)))))))</f>
        <v>0</v>
      </c>
      <c r="AB10" s="39">
        <f>IF($A$14="256APSK",Tables!AA156,IF($A$14="128APSK",Tables!AA135,IF($A$14="64APSK",Tables!AA114,IF($A$14="32APSK",Tables!AA93,IF($A$14="16APSK",Tables!AA72,IF($A$14="8APSK",Tables!AA51,IF($A$14="8PSK",Tables!AA30,Tables!AA9)))))))</f>
        <v>0</v>
      </c>
      <c r="AC10" s="39">
        <f>IF($A$14="256APSK",Tables!AB156,IF($A$14="128APSK",Tables!AB135,IF($A$14="64APSK",Tables!AB114,IF($A$14="32APSK",Tables!AB93,IF($A$14="16APSK",Tables!AB72,IF($A$14="8APSK",Tables!AB51,IF($A$14="8PSK",Tables!AB30,Tables!AB9)))))))</f>
        <v>0</v>
      </c>
      <c r="AD10" s="39">
        <f>IF($A$14="256APSK",Tables!AE156,IF($A$14="128APSK",Tables!AE135,IF($A$14="64APSK",Tables!AE114,IF($A$14="32APSK",Tables!AE93,IF($A$14="16APSK",Tables!AE72,IF($A$14="8APSK",Tables!AE51,IF($A$14="8PSK",Tables!AE30,Tables!AE9)))))))</f>
        <v>0</v>
      </c>
    </row>
    <row r="11" spans="1:30" x14ac:dyDescent="0.25">
      <c r="A11" s="40"/>
      <c r="B11" s="40"/>
      <c r="C11" s="40"/>
      <c r="D11" s="40"/>
      <c r="E11" s="40"/>
      <c r="F11" s="40"/>
      <c r="G11" s="47">
        <v>9</v>
      </c>
      <c r="H11" s="39">
        <f>IF($A$14="256APSK",Tables!A157,IF($A$14="128APSK",Tables!A136,IF($A$14="64APSK",Tables!A115,IF($A$14="32APSK",Tables!A94,IF($A$14="16APSK",Tables!A73,IF($A$14="8APSK",Tables!A52,IF($A$14="8PSK",Tables!A31,Tables!A10)))))))</f>
        <v>0</v>
      </c>
      <c r="I11" s="39">
        <f>IF($A$14="256APSK",Tables!B157,IF($A$14="128APSK",Tables!B136,IF($A$14="64APSK",Tables!B115,IF($A$14="32APSK",Tables!B94,IF($A$14="16APSK",Tables!B73,IF($A$14="8APSK",Tables!B52,IF($A$14="8PSK",Tables!B31,Tables!B10)))))))</f>
        <v>0</v>
      </c>
      <c r="J11" s="39">
        <f>IF($A$14="256APSK",Tables!C157,IF($A$14="128APSK",Tables!C136,IF($A$14="64APSK",Tables!C115,IF($A$14="32APSK",Tables!C94,IF($A$14="16APSK",Tables!C73,IF($A$14="8APSK",Tables!C52,IF($A$14="8PSK",Tables!C31,Tables!C10)))))))</f>
        <v>0</v>
      </c>
      <c r="K11" s="39">
        <f>IF($A$14="256APSK",Tables!D157,IF($A$14="128APSK",Tables!D136,IF($A$14="64APSK",Tables!D115,IF($A$14="32APSK",Tables!D94,IF($A$14="16APSK",Tables!D73,IF($A$14="8APSK",Tables!D52,IF($A$14="8PSK",Tables!D31,Tables!D10)))))))</f>
        <v>0</v>
      </c>
      <c r="L11" s="39">
        <f>IF($A$14="256APSK",Tables!G157,IF($A$14="128APSK",Tables!G136,IF($A$14="64APSK",Tables!G115,IF($A$14="32APSK",Tables!G94,IF($A$14="16APSK",Tables!G73,IF($A$14="8APSK",Tables!G52,IF($A$14="8PSK",Tables!G31,Tables!G10)))))))</f>
        <v>0</v>
      </c>
      <c r="M11" s="40"/>
      <c r="N11" s="39">
        <f>IF($A$14="256APSK",Tables!I157,IF($A$14="128APSK",Tables!I136,IF($A$14="64APSK",Tables!I115,IF($A$14="32APSK",Tables!I94,IF($A$14="16APSK",Tables!I73,IF($A$14="8APSK",Tables!I52,IF($A$14="8PSK",Tables!I31,Tables!I10)))))))</f>
        <v>0</v>
      </c>
      <c r="O11" s="39">
        <f>IF($A$14="256APSK",Tables!J157,IF($A$14="128APSK",Tables!J136,IF($A$14="64APSK",Tables!J115,IF($A$14="32APSK",Tables!J94,IF($A$14="16APSK",Tables!J73,IF($A$14="8APSK",Tables!J52,IF($A$14="8PSK",Tables!J31,Tables!J10)))))))</f>
        <v>0</v>
      </c>
      <c r="P11" s="39">
        <f>IF($A$14="256APSK",Tables!K157,IF($A$14="128APSK",Tables!K136,IF($A$14="64APSK",Tables!K115,IF($A$14="32APSK",Tables!K94,IF($A$14="16APSK",Tables!K73,IF($A$14="8APSK",Tables!K52,IF($A$14="8PSK",Tables!K31,Tables!K10)))))))</f>
        <v>0</v>
      </c>
      <c r="Q11" s="39">
        <f>IF($A$14="256APSK",Tables!L157,IF($A$14="128APSK",Tables!L136,IF($A$14="64APSK",Tables!L115,IF($A$14="32APSK",Tables!L94,IF($A$14="16APSK",Tables!L73,IF($A$14="8APSK",Tables!L52,IF($A$14="8PSK",Tables!L31,Tables!L10)))))))</f>
        <v>0</v>
      </c>
      <c r="R11" s="39">
        <f>IF($A$14="256APSK",Tables!O157,IF($A$14="128APSK",Tables!O136,IF($A$14="64APSK",Tables!O115,IF($A$14="32APSK",Tables!O94,IF($A$14="16APSK",Tables!O73,IF($A$14="8APSK",Tables!O52,IF($A$14="8PSK",Tables!O31,Tables!O10)))))))</f>
        <v>0</v>
      </c>
      <c r="S11" s="40"/>
      <c r="T11" s="39">
        <f>IF($A$14="256APSK",Tables!Q157,IF($A$14="128APSK",Tables!Q136,IF($A$14="64APSK",Tables!Q115,IF($A$14="32APSK",Tables!Q94,IF($A$14="16APSK",Tables!Q73,IF($A$14="8APSK",Tables!Q52,IF($A$14="8PSK",Tables!Q31,Tables!Q10)))))))</f>
        <v>0</v>
      </c>
      <c r="U11" s="39">
        <f>IF($A$14="256APSK",Tables!R157,IF($A$14="128APSK",Tables!R136,IF($A$14="64APSK",Tables!R115,IF($A$14="32APSK",Tables!R94,IF($A$14="16APSK",Tables!R73,IF($A$14="8APSK",Tables!R52,IF($A$14="8PSK",Tables!R31,Tables!R10)))))))</f>
        <v>0</v>
      </c>
      <c r="V11" s="39">
        <f>IF($A$14="256APSK",Tables!S157,IF($A$14="128APSK",Tables!S136,IF($A$14="64APSK",Tables!S115,IF($A$14="32APSK",Tables!S94,IF($A$14="16APSK",Tables!S73,IF($A$14="8APSK",Tables!S52,IF($A$14="8PSK",Tables!S31,Tables!S10)))))))</f>
        <v>0</v>
      </c>
      <c r="W11" s="39">
        <f>IF($A$14="256APSK",Tables!T157,IF($A$14="128APSK",Tables!T136,IF($A$14="64APSK",Tables!T115,IF($A$14="32APSK",Tables!T94,IF($A$14="16APSK",Tables!T73,IF($A$14="8APSK",Tables!T52,IF($A$14="8PSK",Tables!T31,Tables!T10)))))))</f>
        <v>0</v>
      </c>
      <c r="X11" s="39">
        <f>IF($A$14="256APSK",Tables!W157,IF($A$14="128APSK",Tables!W136,IF($A$14="64APSK",Tables!W115,IF($A$14="32APSK",Tables!W94,IF($A$14="16APSK",Tables!W73,IF($A$14="8APSK",Tables!W52,IF($A$14="8PSK",Tables!W31,Tables!W10)))))))</f>
        <v>0</v>
      </c>
      <c r="Y11" s="40"/>
      <c r="Z11" s="39">
        <f>IF($A$14="256APSK",Tables!Y157,IF($A$14="128APSK",Tables!Y136,IF($A$14="64APSK",Tables!Y115,IF($A$14="32APSK",Tables!Y94,IF($A$14="16APSK",Tables!Y73,IF($A$14="8APSK",Tables!Y52,IF($A$14="8PSK",Tables!Y31,Tables!Y10)))))))</f>
        <v>0</v>
      </c>
      <c r="AA11" s="39">
        <f>IF($A$14="256APSK",Tables!Z157,IF($A$14="128APSK",Tables!Z136,IF($A$14="64APSK",Tables!Z115,IF($A$14="32APSK",Tables!Z94,IF($A$14="16APSK",Tables!Z73,IF($A$14="8APSK",Tables!Z52,IF($A$14="8PSK",Tables!Z31,Tables!Z10)))))))</f>
        <v>0</v>
      </c>
      <c r="AB11" s="39">
        <f>IF($A$14="256APSK",Tables!AA157,IF($A$14="128APSK",Tables!AA136,IF($A$14="64APSK",Tables!AA115,IF($A$14="32APSK",Tables!AA94,IF($A$14="16APSK",Tables!AA73,IF($A$14="8APSK",Tables!AA52,IF($A$14="8PSK",Tables!AA31,Tables!AA10)))))))</f>
        <v>0</v>
      </c>
      <c r="AC11" s="39">
        <f>IF($A$14="256APSK",Tables!AB157,IF($A$14="128APSK",Tables!AB136,IF($A$14="64APSK",Tables!AB115,IF($A$14="32APSK",Tables!AB94,IF($A$14="16APSK",Tables!AB73,IF($A$14="8APSK",Tables!AB52,IF($A$14="8PSK",Tables!AB31,Tables!AB10)))))))</f>
        <v>0</v>
      </c>
      <c r="AD11" s="39">
        <f>IF($A$14="256APSK",Tables!AE157,IF($A$14="128APSK",Tables!AE136,IF($A$14="64APSK",Tables!AE115,IF($A$14="32APSK",Tables!AE94,IF($A$14="16APSK",Tables!AE73,IF($A$14="8APSK",Tables!AE52,IF($A$14="8PSK",Tables!AE31,Tables!AE10)))))))</f>
        <v>0</v>
      </c>
    </row>
    <row r="12" spans="1:30" x14ac:dyDescent="0.25">
      <c r="A12" s="68" t="s">
        <v>65</v>
      </c>
      <c r="B12" s="68"/>
      <c r="C12" s="68"/>
      <c r="D12" s="68"/>
      <c r="F12" s="40"/>
      <c r="G12" s="47">
        <v>10</v>
      </c>
      <c r="H12" s="39">
        <f>IF($A$14="256APSK",Tables!A158,IF($A$14="128APSK",Tables!A137,IF($A$14="64APSK",Tables!A116,IF($A$14="32APSK",Tables!A95,IF($A$14="16APSK",Tables!A74,IF($A$14="8APSK",Tables!A53,IF($A$14="8PSK",Tables!A32,Tables!A11)))))))</f>
        <v>0</v>
      </c>
      <c r="I12" s="39">
        <f>IF($A$14="256APSK",Tables!B158,IF($A$14="128APSK",Tables!B137,IF($A$14="64APSK",Tables!B116,IF($A$14="32APSK",Tables!B95,IF($A$14="16APSK",Tables!B74,IF($A$14="8APSK",Tables!B53,IF($A$14="8PSK",Tables!B32,Tables!B11)))))))</f>
        <v>0</v>
      </c>
      <c r="J12" s="39">
        <f>IF($A$14="256APSK",Tables!C158,IF($A$14="128APSK",Tables!C137,IF($A$14="64APSK",Tables!C116,IF($A$14="32APSK",Tables!C95,IF($A$14="16APSK",Tables!C74,IF($A$14="8APSK",Tables!C53,IF($A$14="8PSK",Tables!C32,Tables!C11)))))))</f>
        <v>0</v>
      </c>
      <c r="K12" s="39">
        <f>IF($A$14="256APSK",Tables!D158,IF($A$14="128APSK",Tables!D137,IF($A$14="64APSK",Tables!D116,IF($A$14="32APSK",Tables!D95,IF($A$14="16APSK",Tables!D74,IF($A$14="8APSK",Tables!D53,IF($A$14="8PSK",Tables!D32,Tables!D11)))))))</f>
        <v>0</v>
      </c>
      <c r="L12" s="39">
        <f>IF($A$14="256APSK",Tables!G158,IF($A$14="128APSK",Tables!G137,IF($A$14="64APSK",Tables!G116,IF($A$14="32APSK",Tables!G95,IF($A$14="16APSK",Tables!G74,IF($A$14="8APSK",Tables!G53,IF($A$14="8PSK",Tables!G32,Tables!G11)))))))</f>
        <v>0</v>
      </c>
      <c r="M12" s="40"/>
      <c r="N12" s="39">
        <f>IF($A$14="256APSK",Tables!I158,IF($A$14="128APSK",Tables!I137,IF($A$14="64APSK",Tables!I116,IF($A$14="32APSK",Tables!I95,IF($A$14="16APSK",Tables!I74,IF($A$14="8APSK",Tables!I53,IF($A$14="8PSK",Tables!I32,Tables!I11)))))))</f>
        <v>0</v>
      </c>
      <c r="O12" s="39">
        <f>IF($A$14="256APSK",Tables!J158,IF($A$14="128APSK",Tables!J137,IF($A$14="64APSK",Tables!J116,IF($A$14="32APSK",Tables!J95,IF($A$14="16APSK",Tables!J74,IF($A$14="8APSK",Tables!J53,IF($A$14="8PSK",Tables!J32,Tables!J11)))))))</f>
        <v>0</v>
      </c>
      <c r="P12" s="39">
        <f>IF($A$14="256APSK",Tables!K158,IF($A$14="128APSK",Tables!K137,IF($A$14="64APSK",Tables!K116,IF($A$14="32APSK",Tables!K95,IF($A$14="16APSK",Tables!K74,IF($A$14="8APSK",Tables!K53,IF($A$14="8PSK",Tables!K32,Tables!K11)))))))</f>
        <v>0</v>
      </c>
      <c r="Q12" s="39">
        <f>IF($A$14="256APSK",Tables!L158,IF($A$14="128APSK",Tables!L137,IF($A$14="64APSK",Tables!L116,IF($A$14="32APSK",Tables!L95,IF($A$14="16APSK",Tables!L74,IF($A$14="8APSK",Tables!L53,IF($A$14="8PSK",Tables!L32,Tables!L11)))))))</f>
        <v>0</v>
      </c>
      <c r="R12" s="39">
        <f>IF($A$14="256APSK",Tables!O158,IF($A$14="128APSK",Tables!O137,IF($A$14="64APSK",Tables!O116,IF($A$14="32APSK",Tables!O95,IF($A$14="16APSK",Tables!O74,IF($A$14="8APSK",Tables!O53,IF($A$14="8PSK",Tables!O32,Tables!O11)))))))</f>
        <v>0</v>
      </c>
      <c r="S12" s="40"/>
      <c r="T12" s="39">
        <f>IF($A$14="256APSK",Tables!Q158,IF($A$14="128APSK",Tables!Q137,IF($A$14="64APSK",Tables!Q116,IF($A$14="32APSK",Tables!Q95,IF($A$14="16APSK",Tables!Q74,IF($A$14="8APSK",Tables!Q53,IF($A$14="8PSK",Tables!Q32,Tables!Q11)))))))</f>
        <v>0</v>
      </c>
      <c r="U12" s="39">
        <f>IF($A$14="256APSK",Tables!R158,IF($A$14="128APSK",Tables!R137,IF($A$14="64APSK",Tables!R116,IF($A$14="32APSK",Tables!R95,IF($A$14="16APSK",Tables!R74,IF($A$14="8APSK",Tables!R53,IF($A$14="8PSK",Tables!R32,Tables!R11)))))))</f>
        <v>0</v>
      </c>
      <c r="V12" s="39">
        <f>IF($A$14="256APSK",Tables!S158,IF($A$14="128APSK",Tables!S137,IF($A$14="64APSK",Tables!S116,IF($A$14="32APSK",Tables!S95,IF($A$14="16APSK",Tables!S74,IF($A$14="8APSK",Tables!S53,IF($A$14="8PSK",Tables!S32,Tables!S11)))))))</f>
        <v>0</v>
      </c>
      <c r="W12" s="39">
        <f>IF($A$14="256APSK",Tables!T158,IF($A$14="128APSK",Tables!T137,IF($A$14="64APSK",Tables!T116,IF($A$14="32APSK",Tables!T95,IF($A$14="16APSK",Tables!T74,IF($A$14="8APSK",Tables!T53,IF($A$14="8PSK",Tables!T32,Tables!T11)))))))</f>
        <v>0</v>
      </c>
      <c r="X12" s="39">
        <f>IF($A$14="256APSK",Tables!W158,IF($A$14="128APSK",Tables!W137,IF($A$14="64APSK",Tables!W116,IF($A$14="32APSK",Tables!W95,IF($A$14="16APSK",Tables!W74,IF($A$14="8APSK",Tables!W53,IF($A$14="8PSK",Tables!W32,Tables!W11)))))))</f>
        <v>0</v>
      </c>
      <c r="Y12" s="40"/>
      <c r="Z12" s="39">
        <f>IF($A$14="256APSK",Tables!Y158,IF($A$14="128APSK",Tables!Y137,IF($A$14="64APSK",Tables!Y116,IF($A$14="32APSK",Tables!Y95,IF($A$14="16APSK",Tables!Y74,IF($A$14="8APSK",Tables!Y53,IF($A$14="8PSK",Tables!Y32,Tables!Y11)))))))</f>
        <v>0</v>
      </c>
      <c r="AA12" s="39">
        <f>IF($A$14="256APSK",Tables!Z158,IF($A$14="128APSK",Tables!Z137,IF($A$14="64APSK",Tables!Z116,IF($A$14="32APSK",Tables!Z95,IF($A$14="16APSK",Tables!Z74,IF($A$14="8APSK",Tables!Z53,IF($A$14="8PSK",Tables!Z32,Tables!Z11)))))))</f>
        <v>0</v>
      </c>
      <c r="AB12" s="39">
        <f>IF($A$14="256APSK",Tables!AA158,IF($A$14="128APSK",Tables!AA137,IF($A$14="64APSK",Tables!AA116,IF($A$14="32APSK",Tables!AA95,IF($A$14="16APSK",Tables!AA74,IF($A$14="8APSK",Tables!AA53,IF($A$14="8PSK",Tables!AA32,Tables!AA11)))))))</f>
        <v>0</v>
      </c>
      <c r="AC12" s="39">
        <f>IF($A$14="256APSK",Tables!AB158,IF($A$14="128APSK",Tables!AB137,IF($A$14="64APSK",Tables!AB116,IF($A$14="32APSK",Tables!AB95,IF($A$14="16APSK",Tables!AB74,IF($A$14="8APSK",Tables!AB53,IF($A$14="8PSK",Tables!AB32,Tables!AB11)))))))</f>
        <v>0</v>
      </c>
      <c r="AD12" s="39">
        <f>IF($A$14="256APSK",Tables!AE158,IF($A$14="128APSK",Tables!AE137,IF($A$14="64APSK",Tables!AE116,IF($A$14="32APSK",Tables!AE95,IF($A$14="16APSK",Tables!AE74,IF($A$14="8APSK",Tables!AE53,IF($A$14="8PSK",Tables!AE32,Tables!AE11)))))))</f>
        <v>0</v>
      </c>
    </row>
    <row r="13" spans="1:30" x14ac:dyDescent="0.25">
      <c r="A13" s="41" t="s">
        <v>0</v>
      </c>
      <c r="B13" s="41" t="s">
        <v>2</v>
      </c>
      <c r="C13" s="41" t="s">
        <v>3</v>
      </c>
      <c r="D13" s="42" t="s">
        <v>56</v>
      </c>
      <c r="E13" s="42" t="s">
        <v>72</v>
      </c>
      <c r="F13" s="40"/>
      <c r="G13" s="47">
        <v>11</v>
      </c>
      <c r="H13" s="39">
        <f>IF($A$14="256APSK",Tables!A159,IF($A$14="128APSK",Tables!A138,IF($A$14="64APSK",Tables!A117,IF($A$14="32APSK",Tables!A96,IF($A$14="16APSK",Tables!A75,IF($A$14="8APSK",Tables!A54,IF($A$14="8PSK",Tables!A33,Tables!A12)))))))</f>
        <v>0</v>
      </c>
      <c r="I13" s="39">
        <f>IF($A$14="256APSK",Tables!B159,IF($A$14="128APSK",Tables!B138,IF($A$14="64APSK",Tables!B117,IF($A$14="32APSK",Tables!B96,IF($A$14="16APSK",Tables!B75,IF($A$14="8APSK",Tables!B54,IF($A$14="8PSK",Tables!B33,Tables!B12)))))))</f>
        <v>0</v>
      </c>
      <c r="J13" s="39">
        <f>IF($A$14="256APSK",Tables!C159,IF($A$14="128APSK",Tables!C138,IF($A$14="64APSK",Tables!C117,IF($A$14="32APSK",Tables!C96,IF($A$14="16APSK",Tables!C75,IF($A$14="8APSK",Tables!C54,IF($A$14="8PSK",Tables!C33,Tables!C12)))))))</f>
        <v>0</v>
      </c>
      <c r="K13" s="39">
        <f>IF($A$14="256APSK",Tables!D159,IF($A$14="128APSK",Tables!D138,IF($A$14="64APSK",Tables!D117,IF($A$14="32APSK",Tables!D96,IF($A$14="16APSK",Tables!D75,IF($A$14="8APSK",Tables!D54,IF($A$14="8PSK",Tables!D33,Tables!D12)))))))</f>
        <v>0</v>
      </c>
      <c r="L13" s="39">
        <f>IF($A$14="256APSK",Tables!G159,IF($A$14="128APSK",Tables!G138,IF($A$14="64APSK",Tables!G117,IF($A$14="32APSK",Tables!G96,IF($A$14="16APSK",Tables!G75,IF($A$14="8APSK",Tables!G54,IF($A$14="8PSK",Tables!G33,Tables!G12)))))))</f>
        <v>0</v>
      </c>
      <c r="M13" s="40"/>
      <c r="N13" s="39">
        <f>IF($A$14="256APSK",Tables!I159,IF($A$14="128APSK",Tables!I138,IF($A$14="64APSK",Tables!I117,IF($A$14="32APSK",Tables!I96,IF($A$14="16APSK",Tables!I75,IF($A$14="8APSK",Tables!I54,IF($A$14="8PSK",Tables!I33,Tables!I12)))))))</f>
        <v>0</v>
      </c>
      <c r="O13" s="39">
        <f>IF($A$14="256APSK",Tables!J159,IF($A$14="128APSK",Tables!J138,IF($A$14="64APSK",Tables!J117,IF($A$14="32APSK",Tables!J96,IF($A$14="16APSK",Tables!J75,IF($A$14="8APSK",Tables!J54,IF($A$14="8PSK",Tables!J33,Tables!J12)))))))</f>
        <v>0</v>
      </c>
      <c r="P13" s="39">
        <f>IF($A$14="256APSK",Tables!K159,IF($A$14="128APSK",Tables!K138,IF($A$14="64APSK",Tables!K117,IF($A$14="32APSK",Tables!K96,IF($A$14="16APSK",Tables!K75,IF($A$14="8APSK",Tables!K54,IF($A$14="8PSK",Tables!K33,Tables!K12)))))))</f>
        <v>0</v>
      </c>
      <c r="Q13" s="39">
        <f>IF($A$14="256APSK",Tables!L159,IF($A$14="128APSK",Tables!L138,IF($A$14="64APSK",Tables!L117,IF($A$14="32APSK",Tables!L96,IF($A$14="16APSK",Tables!L75,IF($A$14="8APSK",Tables!L54,IF($A$14="8PSK",Tables!L33,Tables!L12)))))))</f>
        <v>0</v>
      </c>
      <c r="R13" s="39">
        <f>IF($A$14="256APSK",Tables!O159,IF($A$14="128APSK",Tables!O138,IF($A$14="64APSK",Tables!O117,IF($A$14="32APSK",Tables!O96,IF($A$14="16APSK",Tables!O75,IF($A$14="8APSK",Tables!O54,IF($A$14="8PSK",Tables!O33,Tables!O12)))))))</f>
        <v>0</v>
      </c>
      <c r="S13" s="40"/>
      <c r="T13" s="39">
        <f>IF($A$14="256APSK",Tables!Q159,IF($A$14="128APSK",Tables!Q138,IF($A$14="64APSK",Tables!Q117,IF($A$14="32APSK",Tables!Q96,IF($A$14="16APSK",Tables!Q75,IF($A$14="8APSK",Tables!Q54,IF($A$14="8PSK",Tables!Q33,Tables!Q12)))))))</f>
        <v>0</v>
      </c>
      <c r="U13" s="39">
        <f>IF($A$14="256APSK",Tables!R159,IF($A$14="128APSK",Tables!R138,IF($A$14="64APSK",Tables!R117,IF($A$14="32APSK",Tables!R96,IF($A$14="16APSK",Tables!R75,IF($A$14="8APSK",Tables!R54,IF($A$14="8PSK",Tables!R33,Tables!R12)))))))</f>
        <v>0</v>
      </c>
      <c r="V13" s="39">
        <f>IF($A$14="256APSK",Tables!S159,IF($A$14="128APSK",Tables!S138,IF($A$14="64APSK",Tables!S117,IF($A$14="32APSK",Tables!S96,IF($A$14="16APSK",Tables!S75,IF($A$14="8APSK",Tables!S54,IF($A$14="8PSK",Tables!S33,Tables!S12)))))))</f>
        <v>0</v>
      </c>
      <c r="W13" s="39">
        <f>IF($A$14="256APSK",Tables!T159,IF($A$14="128APSK",Tables!T138,IF($A$14="64APSK",Tables!T117,IF($A$14="32APSK",Tables!T96,IF($A$14="16APSK",Tables!T75,IF($A$14="8APSK",Tables!T54,IF($A$14="8PSK",Tables!T33,Tables!T12)))))))</f>
        <v>0</v>
      </c>
      <c r="X13" s="39">
        <f>IF($A$14="256APSK",Tables!W159,IF($A$14="128APSK",Tables!W138,IF($A$14="64APSK",Tables!W117,IF($A$14="32APSK",Tables!W96,IF($A$14="16APSK",Tables!W75,IF($A$14="8APSK",Tables!W54,IF($A$14="8PSK",Tables!W33,Tables!W12)))))))</f>
        <v>0</v>
      </c>
      <c r="Y13" s="40"/>
      <c r="Z13" s="39">
        <f>IF($A$14="256APSK",Tables!Y159,IF($A$14="128APSK",Tables!Y138,IF($A$14="64APSK",Tables!Y117,IF($A$14="32APSK",Tables!Y96,IF($A$14="16APSK",Tables!Y75,IF($A$14="8APSK",Tables!Y54,IF($A$14="8PSK",Tables!Y33,Tables!Y12)))))))</f>
        <v>0</v>
      </c>
      <c r="AA13" s="39">
        <f>IF($A$14="256APSK",Tables!Z159,IF($A$14="128APSK",Tables!Z138,IF($A$14="64APSK",Tables!Z117,IF($A$14="32APSK",Tables!Z96,IF($A$14="16APSK",Tables!Z75,IF($A$14="8APSK",Tables!Z54,IF($A$14="8PSK",Tables!Z33,Tables!Z12)))))))</f>
        <v>0</v>
      </c>
      <c r="AB13" s="39">
        <f>IF($A$14="256APSK",Tables!AA159,IF($A$14="128APSK",Tables!AA138,IF($A$14="64APSK",Tables!AA117,IF($A$14="32APSK",Tables!AA96,IF($A$14="16APSK",Tables!AA75,IF($A$14="8APSK",Tables!AA54,IF($A$14="8PSK",Tables!AA33,Tables!AA12)))))))</f>
        <v>0</v>
      </c>
      <c r="AC13" s="39">
        <f>IF($A$14="256APSK",Tables!AB159,IF($A$14="128APSK",Tables!AB138,IF($A$14="64APSK",Tables!AB117,IF($A$14="32APSK",Tables!AB96,IF($A$14="16APSK",Tables!AB75,IF($A$14="8APSK",Tables!AB54,IF($A$14="8PSK",Tables!AB33,Tables!AB12)))))))</f>
        <v>0</v>
      </c>
      <c r="AD13" s="39">
        <f>IF($A$14="256APSK",Tables!AE159,IF($A$14="128APSK",Tables!AE138,IF($A$14="64APSK",Tables!AE117,IF($A$14="32APSK",Tables!AE96,IF($A$14="16APSK",Tables!AE75,IF($A$14="8APSK",Tables!AE54,IF($A$14="8PSK",Tables!AE33,Tables!AE12)))))))</f>
        <v>0</v>
      </c>
    </row>
    <row r="14" spans="1:30" x14ac:dyDescent="0.25">
      <c r="A14" s="49" t="str">
        <f>'DVBS2X Calc'!K5</f>
        <v>256APSK</v>
      </c>
      <c r="B14" s="49" t="str">
        <f>'DVBS2X Calc'!K8</f>
        <v>Normal</v>
      </c>
      <c r="C14" s="49" t="str">
        <f>'DVBS2X Calc'!K11</f>
        <v>Off</v>
      </c>
      <c r="D14" s="50" t="str">
        <f>'DVBS2X Calc'!K16</f>
        <v>5%</v>
      </c>
      <c r="E14" s="50" t="str">
        <f>'DVBS2X Calc'!E16</f>
        <v>Symbol rate</v>
      </c>
      <c r="F14" s="40"/>
      <c r="G14" s="47">
        <v>12</v>
      </c>
      <c r="H14" s="39">
        <f>IF($A$14="256APSK",Tables!A160,IF($A$14="128APSK",Tables!A139,IF($A$14="64APSK",Tables!A118,IF($A$14="32APSK",Tables!A97,IF($A$14="16APSK",Tables!A76,IF($A$14="8APSK",Tables!A55,IF($A$14="8PSK",Tables!A34,Tables!A13)))))))</f>
        <v>0</v>
      </c>
      <c r="I14" s="39">
        <f>IF($A$14="256APSK",Tables!B160,IF($A$14="128APSK",Tables!B139,IF($A$14="64APSK",Tables!B118,IF($A$14="32APSK",Tables!B97,IF($A$14="16APSK",Tables!B76,IF($A$14="8APSK",Tables!B55,IF($A$14="8PSK",Tables!B34,Tables!B13)))))))</f>
        <v>0</v>
      </c>
      <c r="J14" s="39">
        <f>IF($A$14="256APSK",Tables!C160,IF($A$14="128APSK",Tables!C139,IF($A$14="64APSK",Tables!C118,IF($A$14="32APSK",Tables!C97,IF($A$14="16APSK",Tables!C76,IF($A$14="8APSK",Tables!C55,IF($A$14="8PSK",Tables!C34,Tables!C13)))))))</f>
        <v>0</v>
      </c>
      <c r="K14" s="39">
        <f>IF($A$14="256APSK",Tables!D160,IF($A$14="128APSK",Tables!D139,IF($A$14="64APSK",Tables!D118,IF($A$14="32APSK",Tables!D97,IF($A$14="16APSK",Tables!D76,IF($A$14="8APSK",Tables!D55,IF($A$14="8PSK",Tables!D34,Tables!D13)))))))</f>
        <v>0</v>
      </c>
      <c r="L14" s="39">
        <f>IF($A$14="256APSK",Tables!G160,IF($A$14="128APSK",Tables!G139,IF($A$14="64APSK",Tables!G118,IF($A$14="32APSK",Tables!G97,IF($A$14="16APSK",Tables!G76,IF($A$14="8APSK",Tables!G55,IF($A$14="8PSK",Tables!G34,Tables!G13)))))))</f>
        <v>0</v>
      </c>
      <c r="M14" s="40"/>
      <c r="N14" s="39">
        <f>IF($A$14="256APSK",Tables!I160,IF($A$14="128APSK",Tables!I139,IF($A$14="64APSK",Tables!I118,IF($A$14="32APSK",Tables!I97,IF($A$14="16APSK",Tables!I76,IF($A$14="8APSK",Tables!I55,IF($A$14="8PSK",Tables!I34,Tables!I13)))))))</f>
        <v>0</v>
      </c>
      <c r="O14" s="39">
        <f>IF($A$14="256APSK",Tables!J160,IF($A$14="128APSK",Tables!J139,IF($A$14="64APSK",Tables!J118,IF($A$14="32APSK",Tables!J97,IF($A$14="16APSK",Tables!J76,IF($A$14="8APSK",Tables!J55,IF($A$14="8PSK",Tables!J34,Tables!J13)))))))</f>
        <v>0</v>
      </c>
      <c r="P14" s="39">
        <f>IF($A$14="256APSK",Tables!K160,IF($A$14="128APSK",Tables!K139,IF($A$14="64APSK",Tables!K118,IF($A$14="32APSK",Tables!K97,IF($A$14="16APSK",Tables!K76,IF($A$14="8APSK",Tables!K55,IF($A$14="8PSK",Tables!K34,Tables!K13)))))))</f>
        <v>0</v>
      </c>
      <c r="Q14" s="39">
        <f>IF($A$14="256APSK",Tables!L160,IF($A$14="128APSK",Tables!L139,IF($A$14="64APSK",Tables!L118,IF($A$14="32APSK",Tables!L97,IF($A$14="16APSK",Tables!L76,IF($A$14="8APSK",Tables!L55,IF($A$14="8PSK",Tables!L34,Tables!L13)))))))</f>
        <v>0</v>
      </c>
      <c r="R14" s="39">
        <f>IF($A$14="256APSK",Tables!O160,IF($A$14="128APSK",Tables!O139,IF($A$14="64APSK",Tables!O118,IF($A$14="32APSK",Tables!O97,IF($A$14="16APSK",Tables!O76,IF($A$14="8APSK",Tables!O55,IF($A$14="8PSK",Tables!O34,Tables!O13)))))))</f>
        <v>0</v>
      </c>
      <c r="S14" s="40"/>
      <c r="T14" s="39">
        <f>IF($A$14="256APSK",Tables!Q160,IF($A$14="128APSK",Tables!Q139,IF($A$14="64APSK",Tables!Q118,IF($A$14="32APSK",Tables!Q97,IF($A$14="16APSK",Tables!Q76,IF($A$14="8APSK",Tables!Q55,IF($A$14="8PSK",Tables!Q34,Tables!Q13)))))))</f>
        <v>0</v>
      </c>
      <c r="U14" s="39">
        <f>IF($A$14="256APSK",Tables!R160,IF($A$14="128APSK",Tables!R139,IF($A$14="64APSK",Tables!R118,IF($A$14="32APSK",Tables!R97,IF($A$14="16APSK",Tables!R76,IF($A$14="8APSK",Tables!R55,IF($A$14="8PSK",Tables!R34,Tables!R13)))))))</f>
        <v>0</v>
      </c>
      <c r="V14" s="39">
        <f>IF($A$14="256APSK",Tables!S160,IF($A$14="128APSK",Tables!S139,IF($A$14="64APSK",Tables!S118,IF($A$14="32APSK",Tables!S97,IF($A$14="16APSK",Tables!S76,IF($A$14="8APSK",Tables!S55,IF($A$14="8PSK",Tables!S34,Tables!S13)))))))</f>
        <v>0</v>
      </c>
      <c r="W14" s="39">
        <f>IF($A$14="256APSK",Tables!T160,IF($A$14="128APSK",Tables!T139,IF($A$14="64APSK",Tables!T118,IF($A$14="32APSK",Tables!T97,IF($A$14="16APSK",Tables!T76,IF($A$14="8APSK",Tables!T55,IF($A$14="8PSK",Tables!T34,Tables!T13)))))))</f>
        <v>0</v>
      </c>
      <c r="X14" s="39">
        <f>IF($A$14="256APSK",Tables!W160,IF($A$14="128APSK",Tables!W139,IF($A$14="64APSK",Tables!W118,IF($A$14="32APSK",Tables!W97,IF($A$14="16APSK",Tables!W76,IF($A$14="8APSK",Tables!W55,IF($A$14="8PSK",Tables!W34,Tables!W13)))))))</f>
        <v>0</v>
      </c>
      <c r="Y14" s="40"/>
      <c r="Z14" s="39">
        <f>IF($A$14="256APSK",Tables!Y160,IF($A$14="128APSK",Tables!Y139,IF($A$14="64APSK",Tables!Y118,IF($A$14="32APSK",Tables!Y97,IF($A$14="16APSK",Tables!Y76,IF($A$14="8APSK",Tables!Y55,IF($A$14="8PSK",Tables!Y34,Tables!Y13)))))))</f>
        <v>0</v>
      </c>
      <c r="AA14" s="39">
        <f>IF($A$14="256APSK",Tables!Z160,IF($A$14="128APSK",Tables!Z139,IF($A$14="64APSK",Tables!Z118,IF($A$14="32APSK",Tables!Z97,IF($A$14="16APSK",Tables!Z76,IF($A$14="8APSK",Tables!Z55,IF($A$14="8PSK",Tables!Z34,Tables!Z13)))))))</f>
        <v>0</v>
      </c>
      <c r="AB14" s="39">
        <f>IF($A$14="256APSK",Tables!AA160,IF($A$14="128APSK",Tables!AA139,IF($A$14="64APSK",Tables!AA118,IF($A$14="32APSK",Tables!AA97,IF($A$14="16APSK",Tables!AA76,IF($A$14="8APSK",Tables!AA55,IF($A$14="8PSK",Tables!AA34,Tables!AA13)))))))</f>
        <v>0</v>
      </c>
      <c r="AC14" s="39">
        <f>IF($A$14="256APSK",Tables!AB160,IF($A$14="128APSK",Tables!AB139,IF($A$14="64APSK",Tables!AB118,IF($A$14="32APSK",Tables!AB97,IF($A$14="16APSK",Tables!AB76,IF($A$14="8APSK",Tables!AB55,IF($A$14="8PSK",Tables!AB34,Tables!AB13)))))))</f>
        <v>0</v>
      </c>
      <c r="AD14" s="39">
        <f>IF($A$14="256APSK",Tables!AE160,IF($A$14="128APSK",Tables!AE139,IF($A$14="64APSK",Tables!AE118,IF($A$14="32APSK",Tables!AE97,IF($A$14="16APSK",Tables!AE76,IF($A$14="8APSK",Tables!AE55,IF($A$14="8PSK",Tables!AE34,Tables!AE13)))))))</f>
        <v>0</v>
      </c>
    </row>
    <row r="15" spans="1:30" x14ac:dyDescent="0.25">
      <c r="C15" s="39" t="s">
        <v>77</v>
      </c>
      <c r="D15" s="47">
        <f>IF(D14=D3,1.05,IF(D14=D4,1.1,IF(D14=D5,1.15,IF(D14=D6,1.2,IF(D14=D7,1.25,1.35)))))</f>
        <v>1.05</v>
      </c>
      <c r="F15" s="40"/>
      <c r="G15" s="47">
        <v>13</v>
      </c>
      <c r="H15" s="39">
        <f>IF($A$14="256APSK",Tables!A161,IF($A$14="128APSK",Tables!A140,IF($A$14="64APSK",Tables!A119,IF($A$14="32APSK",Tables!A98,IF($A$14="16APSK",Tables!A77,IF($A$14="8APSK",Tables!A56,IF($A$14="8PSK",Tables!A35,Tables!A14)))))))</f>
        <v>0</v>
      </c>
      <c r="I15" s="39">
        <f>IF($A$14="256APSK",Tables!B161,IF($A$14="128APSK",Tables!B140,IF($A$14="64APSK",Tables!B119,IF($A$14="32APSK",Tables!B98,IF($A$14="16APSK",Tables!B77,IF($A$14="8APSK",Tables!B56,IF($A$14="8PSK",Tables!B35,Tables!B14)))))))</f>
        <v>0</v>
      </c>
      <c r="J15" s="39">
        <f>IF($A$14="256APSK",Tables!C161,IF($A$14="128APSK",Tables!C140,IF($A$14="64APSK",Tables!C119,IF($A$14="32APSK",Tables!C98,IF($A$14="16APSK",Tables!C77,IF($A$14="8APSK",Tables!C56,IF($A$14="8PSK",Tables!C35,Tables!C14)))))))</f>
        <v>0</v>
      </c>
      <c r="K15" s="39">
        <f>IF($A$14="256APSK",Tables!D161,IF($A$14="128APSK",Tables!D140,IF($A$14="64APSK",Tables!D119,IF($A$14="32APSK",Tables!D98,IF($A$14="16APSK",Tables!D77,IF($A$14="8APSK",Tables!D56,IF($A$14="8PSK",Tables!D35,Tables!D14)))))))</f>
        <v>0</v>
      </c>
      <c r="L15" s="39">
        <f>IF($A$14="256APSK",Tables!G161,IF($A$14="128APSK",Tables!G140,IF($A$14="64APSK",Tables!G119,IF($A$14="32APSK",Tables!G98,IF($A$14="16APSK",Tables!G77,IF($A$14="8APSK",Tables!G56,IF($A$14="8PSK",Tables!G35,Tables!G14)))))))</f>
        <v>0</v>
      </c>
      <c r="M15" s="40"/>
      <c r="N15" s="39">
        <f>IF($A$14="256APSK",Tables!I161,IF($A$14="128APSK",Tables!I140,IF($A$14="64APSK",Tables!I119,IF($A$14="32APSK",Tables!I98,IF($A$14="16APSK",Tables!I77,IF($A$14="8APSK",Tables!I56,IF($A$14="8PSK",Tables!I35,Tables!I14)))))))</f>
        <v>0</v>
      </c>
      <c r="O15" s="39">
        <f>IF($A$14="256APSK",Tables!J161,IF($A$14="128APSK",Tables!J140,IF($A$14="64APSK",Tables!J119,IF($A$14="32APSK",Tables!J98,IF($A$14="16APSK",Tables!J77,IF($A$14="8APSK",Tables!J56,IF($A$14="8PSK",Tables!J35,Tables!J14)))))))</f>
        <v>0</v>
      </c>
      <c r="P15" s="39">
        <f>IF($A$14="256APSK",Tables!K161,IF($A$14="128APSK",Tables!K140,IF($A$14="64APSK",Tables!K119,IF($A$14="32APSK",Tables!K98,IF($A$14="16APSK",Tables!K77,IF($A$14="8APSK",Tables!K56,IF($A$14="8PSK",Tables!K35,Tables!K14)))))))</f>
        <v>0</v>
      </c>
      <c r="Q15" s="39">
        <f>IF($A$14="256APSK",Tables!L161,IF($A$14="128APSK",Tables!L140,IF($A$14="64APSK",Tables!L119,IF($A$14="32APSK",Tables!L98,IF($A$14="16APSK",Tables!L77,IF($A$14="8APSK",Tables!L56,IF($A$14="8PSK",Tables!L35,Tables!L14)))))))</f>
        <v>0</v>
      </c>
      <c r="R15" s="39">
        <f>IF($A$14="256APSK",Tables!O161,IF($A$14="128APSK",Tables!O140,IF($A$14="64APSK",Tables!O119,IF($A$14="32APSK",Tables!O98,IF($A$14="16APSK",Tables!O77,IF($A$14="8APSK",Tables!O56,IF($A$14="8PSK",Tables!O35,Tables!O14)))))))</f>
        <v>0</v>
      </c>
      <c r="S15" s="40"/>
      <c r="T15" s="39">
        <f>IF($A$14="256APSK",Tables!Q161,IF($A$14="128APSK",Tables!Q140,IF($A$14="64APSK",Tables!Q119,IF($A$14="32APSK",Tables!Q98,IF($A$14="16APSK",Tables!Q77,IF($A$14="8APSK",Tables!Q56,IF($A$14="8PSK",Tables!Q35,Tables!Q14)))))))</f>
        <v>0</v>
      </c>
      <c r="U15" s="39">
        <f>IF($A$14="256APSK",Tables!R161,IF($A$14="128APSK",Tables!R140,IF($A$14="64APSK",Tables!R119,IF($A$14="32APSK",Tables!R98,IF($A$14="16APSK",Tables!R77,IF($A$14="8APSK",Tables!R56,IF($A$14="8PSK",Tables!R35,Tables!R14)))))))</f>
        <v>0</v>
      </c>
      <c r="V15" s="39">
        <f>IF($A$14="256APSK",Tables!S161,IF($A$14="128APSK",Tables!S140,IF($A$14="64APSK",Tables!S119,IF($A$14="32APSK",Tables!S98,IF($A$14="16APSK",Tables!S77,IF($A$14="8APSK",Tables!S56,IF($A$14="8PSK",Tables!S35,Tables!S14)))))))</f>
        <v>0</v>
      </c>
      <c r="W15" s="39">
        <f>IF($A$14="256APSK",Tables!T161,IF($A$14="128APSK",Tables!T140,IF($A$14="64APSK",Tables!T119,IF($A$14="32APSK",Tables!T98,IF($A$14="16APSK",Tables!T77,IF($A$14="8APSK",Tables!T56,IF($A$14="8PSK",Tables!T35,Tables!T14)))))))</f>
        <v>0</v>
      </c>
      <c r="X15" s="39">
        <f>IF($A$14="256APSK",Tables!W161,IF($A$14="128APSK",Tables!W140,IF($A$14="64APSK",Tables!W119,IF($A$14="32APSK",Tables!W98,IF($A$14="16APSK",Tables!W77,IF($A$14="8APSK",Tables!W56,IF($A$14="8PSK",Tables!W35,Tables!W14)))))))</f>
        <v>0</v>
      </c>
      <c r="Y15" s="40"/>
      <c r="Z15" s="39">
        <f>IF($A$14="256APSK",Tables!Y161,IF($A$14="128APSK",Tables!Y140,IF($A$14="64APSK",Tables!Y119,IF($A$14="32APSK",Tables!Y98,IF($A$14="16APSK",Tables!Y77,IF($A$14="8APSK",Tables!Y56,IF($A$14="8PSK",Tables!Y35,Tables!Y14)))))))</f>
        <v>0</v>
      </c>
      <c r="AA15" s="39">
        <f>IF($A$14="256APSK",Tables!Z161,IF($A$14="128APSK",Tables!Z140,IF($A$14="64APSK",Tables!Z119,IF($A$14="32APSK",Tables!Z98,IF($A$14="16APSK",Tables!Z77,IF($A$14="8APSK",Tables!Z56,IF($A$14="8PSK",Tables!Z35,Tables!Z14)))))))</f>
        <v>0</v>
      </c>
      <c r="AB15" s="39">
        <f>IF($A$14="256APSK",Tables!AA161,IF($A$14="128APSK",Tables!AA140,IF($A$14="64APSK",Tables!AA119,IF($A$14="32APSK",Tables!AA98,IF($A$14="16APSK",Tables!AA77,IF($A$14="8APSK",Tables!AA56,IF($A$14="8PSK",Tables!AA35,Tables!AA14)))))))</f>
        <v>0</v>
      </c>
      <c r="AC15" s="39">
        <f>IF($A$14="256APSK",Tables!AB161,IF($A$14="128APSK",Tables!AB140,IF($A$14="64APSK",Tables!AB119,IF($A$14="32APSK",Tables!AB98,IF($A$14="16APSK",Tables!AB77,IF($A$14="8APSK",Tables!AB56,IF($A$14="8PSK",Tables!AB35,Tables!AB14)))))))</f>
        <v>0</v>
      </c>
      <c r="AD15" s="39">
        <f>IF($A$14="256APSK",Tables!AE161,IF($A$14="128APSK",Tables!AE140,IF($A$14="64APSK",Tables!AE119,IF($A$14="32APSK",Tables!AE98,IF($A$14="16APSK",Tables!AE77,IF($A$14="8APSK",Tables!AE56,IF($A$14="8PSK",Tables!AE35,Tables!AE14)))))))</f>
        <v>0</v>
      </c>
    </row>
    <row r="16" spans="1:30" ht="15.75" thickBot="1" x14ac:dyDescent="0.3">
      <c r="A16" s="51"/>
      <c r="B16" s="51"/>
      <c r="C16" s="51"/>
      <c r="D16" s="51"/>
      <c r="E16" s="51"/>
      <c r="F16" s="40"/>
      <c r="G16" s="47">
        <v>14</v>
      </c>
      <c r="H16" s="39">
        <f>IF($A$14="256APSK",Tables!A162,IF($A$14="128APSK",Tables!A141,IF($A$14="64APSK",Tables!A120,IF($A$14="32APSK",Tables!A99,IF($A$14="16APSK",Tables!A78,IF($A$14="8APSK",Tables!A57,IF($A$14="8PSK",Tables!A36,Tables!A15)))))))</f>
        <v>0</v>
      </c>
      <c r="I16" s="39">
        <f>IF($A$14="256APSK",Tables!B162,IF($A$14="128APSK",Tables!B141,IF($A$14="64APSK",Tables!B120,IF($A$14="32APSK",Tables!B99,IF($A$14="16APSK",Tables!B78,IF($A$14="8APSK",Tables!B57,IF($A$14="8PSK",Tables!B36,Tables!B15)))))))</f>
        <v>0</v>
      </c>
      <c r="J16" s="39">
        <f>IF($A$14="256APSK",Tables!C162,IF($A$14="128APSK",Tables!C141,IF($A$14="64APSK",Tables!C120,IF($A$14="32APSK",Tables!C99,IF($A$14="16APSK",Tables!C78,IF($A$14="8APSK",Tables!C57,IF($A$14="8PSK",Tables!C36,Tables!C15)))))))</f>
        <v>0</v>
      </c>
      <c r="K16" s="39">
        <f>IF($A$14="256APSK",Tables!D162,IF($A$14="128APSK",Tables!D141,IF($A$14="64APSK",Tables!D120,IF($A$14="32APSK",Tables!D99,IF($A$14="16APSK",Tables!D78,IF($A$14="8APSK",Tables!D57,IF($A$14="8PSK",Tables!D36,Tables!D15)))))))</f>
        <v>0</v>
      </c>
      <c r="L16" s="39">
        <f>IF($A$14="256APSK",Tables!G162,IF($A$14="128APSK",Tables!G141,IF($A$14="64APSK",Tables!G120,IF($A$14="32APSK",Tables!G99,IF($A$14="16APSK",Tables!G78,IF($A$14="8APSK",Tables!G57,IF($A$14="8PSK",Tables!G36,Tables!G15)))))))</f>
        <v>0</v>
      </c>
      <c r="M16" s="40"/>
      <c r="N16" s="39">
        <f>IF($A$14="256APSK",Tables!I162,IF($A$14="128APSK",Tables!I141,IF($A$14="64APSK",Tables!I120,IF($A$14="32APSK",Tables!I99,IF($A$14="16APSK",Tables!I78,IF($A$14="8APSK",Tables!I57,IF($A$14="8PSK",Tables!I36,Tables!I15)))))))</f>
        <v>0</v>
      </c>
      <c r="O16" s="39">
        <f>IF($A$14="256APSK",Tables!J162,IF($A$14="128APSK",Tables!J141,IF($A$14="64APSK",Tables!J120,IF($A$14="32APSK",Tables!J99,IF($A$14="16APSK",Tables!J78,IF($A$14="8APSK",Tables!J57,IF($A$14="8PSK",Tables!J36,Tables!J15)))))))</f>
        <v>0</v>
      </c>
      <c r="P16" s="39">
        <f>IF($A$14="256APSK",Tables!K162,IF($A$14="128APSK",Tables!K141,IF($A$14="64APSK",Tables!K120,IF($A$14="32APSK",Tables!K99,IF($A$14="16APSK",Tables!K78,IF($A$14="8APSK",Tables!K57,IF($A$14="8PSK",Tables!K36,Tables!K15)))))))</f>
        <v>0</v>
      </c>
      <c r="Q16" s="39">
        <f>IF($A$14="256APSK",Tables!L162,IF($A$14="128APSK",Tables!L141,IF($A$14="64APSK",Tables!L120,IF($A$14="32APSK",Tables!L99,IF($A$14="16APSK",Tables!L78,IF($A$14="8APSK",Tables!L57,IF($A$14="8PSK",Tables!L36,Tables!L15)))))))</f>
        <v>0</v>
      </c>
      <c r="R16" s="39">
        <f>IF($A$14="256APSK",Tables!O162,IF($A$14="128APSK",Tables!O141,IF($A$14="64APSK",Tables!O120,IF($A$14="32APSK",Tables!O99,IF($A$14="16APSK",Tables!O78,IF($A$14="8APSK",Tables!O57,IF($A$14="8PSK",Tables!O36,Tables!O15)))))))</f>
        <v>0</v>
      </c>
      <c r="S16" s="40"/>
      <c r="T16" s="39">
        <f>IF($A$14="256APSK",Tables!Q162,IF($A$14="128APSK",Tables!Q141,IF($A$14="64APSK",Tables!Q120,IF($A$14="32APSK",Tables!Q99,IF($A$14="16APSK",Tables!Q78,IF($A$14="8APSK",Tables!Q57,IF($A$14="8PSK",Tables!Q36,Tables!Q15)))))))</f>
        <v>0</v>
      </c>
      <c r="U16" s="39">
        <f>IF($A$14="256APSK",Tables!R162,IF($A$14="128APSK",Tables!R141,IF($A$14="64APSK",Tables!R120,IF($A$14="32APSK",Tables!R99,IF($A$14="16APSK",Tables!R78,IF($A$14="8APSK",Tables!R57,IF($A$14="8PSK",Tables!R36,Tables!R15)))))))</f>
        <v>0</v>
      </c>
      <c r="V16" s="39">
        <f>IF($A$14="256APSK",Tables!S162,IF($A$14="128APSK",Tables!S141,IF($A$14="64APSK",Tables!S120,IF($A$14="32APSK",Tables!S99,IF($A$14="16APSK",Tables!S78,IF($A$14="8APSK",Tables!S57,IF($A$14="8PSK",Tables!S36,Tables!S15)))))))</f>
        <v>0</v>
      </c>
      <c r="W16" s="39">
        <f>IF($A$14="256APSK",Tables!T162,IF($A$14="128APSK",Tables!T141,IF($A$14="64APSK",Tables!T120,IF($A$14="32APSK",Tables!T99,IF($A$14="16APSK",Tables!T78,IF($A$14="8APSK",Tables!T57,IF($A$14="8PSK",Tables!T36,Tables!T15)))))))</f>
        <v>0</v>
      </c>
      <c r="X16" s="39">
        <f>IF($A$14="256APSK",Tables!W162,IF($A$14="128APSK",Tables!W141,IF($A$14="64APSK",Tables!W120,IF($A$14="32APSK",Tables!W99,IF($A$14="16APSK",Tables!W78,IF($A$14="8APSK",Tables!W57,IF($A$14="8PSK",Tables!W36,Tables!W15)))))))</f>
        <v>0</v>
      </c>
      <c r="Y16" s="40"/>
      <c r="Z16" s="39">
        <f>IF($A$14="256APSK",Tables!Y162,IF($A$14="128APSK",Tables!Y141,IF($A$14="64APSK",Tables!Y120,IF($A$14="32APSK",Tables!Y99,IF($A$14="16APSK",Tables!Y78,IF($A$14="8APSK",Tables!Y57,IF($A$14="8PSK",Tables!Y36,Tables!Y15)))))))</f>
        <v>0</v>
      </c>
      <c r="AA16" s="39">
        <f>IF($A$14="256APSK",Tables!Z162,IF($A$14="128APSK",Tables!Z141,IF($A$14="64APSK",Tables!Z120,IF($A$14="32APSK",Tables!Z99,IF($A$14="16APSK",Tables!Z78,IF($A$14="8APSK",Tables!Z57,IF($A$14="8PSK",Tables!Z36,Tables!Z15)))))))</f>
        <v>0</v>
      </c>
      <c r="AB16" s="39">
        <f>IF($A$14="256APSK",Tables!AA162,IF($A$14="128APSK",Tables!AA141,IF($A$14="64APSK",Tables!AA120,IF($A$14="32APSK",Tables!AA99,IF($A$14="16APSK",Tables!AA78,IF($A$14="8APSK",Tables!AA57,IF($A$14="8PSK",Tables!AA36,Tables!AA15)))))))</f>
        <v>0</v>
      </c>
      <c r="AC16" s="39">
        <f>IF($A$14="256APSK",Tables!AB162,IF($A$14="128APSK",Tables!AB141,IF($A$14="64APSK",Tables!AB120,IF($A$14="32APSK",Tables!AB99,IF($A$14="16APSK",Tables!AB78,IF($A$14="8APSK",Tables!AB57,IF($A$14="8PSK",Tables!AB36,Tables!AB15)))))))</f>
        <v>0</v>
      </c>
      <c r="AD16" s="39">
        <f>IF($A$14="256APSK",Tables!AE162,IF($A$14="128APSK",Tables!AE141,IF($A$14="64APSK",Tables!AE120,IF($A$14="32APSK",Tables!AE99,IF($A$14="16APSK",Tables!AE78,IF($A$14="8APSK",Tables!AE57,IF($A$14="8PSK",Tables!AE36,Tables!AE15)))))))</f>
        <v>0</v>
      </c>
    </row>
    <row r="17" spans="1:30" x14ac:dyDescent="0.25">
      <c r="C17" s="68" t="s">
        <v>74</v>
      </c>
      <c r="D17" s="68"/>
      <c r="F17" s="40"/>
      <c r="G17" s="47">
        <v>15</v>
      </c>
      <c r="H17" s="39">
        <f>IF($A$14="256APSK",Tables!A163,IF($A$14="128APSK",Tables!A142,IF($A$14="64APSK",Tables!A121,IF($A$14="32APSK",Tables!A100,IF($A$14="16APSK",Tables!A79,IF($A$14="8APSK",Tables!A58,IF($A$14="8PSK",Tables!A37,Tables!A16)))))))</f>
        <v>0</v>
      </c>
      <c r="I17" s="39">
        <f>IF($A$14="256APSK",Tables!B163,IF($A$14="128APSK",Tables!B142,IF($A$14="64APSK",Tables!B121,IF($A$14="32APSK",Tables!B100,IF($A$14="16APSK",Tables!B79,IF($A$14="8APSK",Tables!B58,IF($A$14="8PSK",Tables!B37,Tables!B16)))))))</f>
        <v>0</v>
      </c>
      <c r="J17" s="39">
        <f>IF($A$14="256APSK",Tables!C163,IF($A$14="128APSK",Tables!C142,IF($A$14="64APSK",Tables!C121,IF($A$14="32APSK",Tables!C100,IF($A$14="16APSK",Tables!C79,IF($A$14="8APSK",Tables!C58,IF($A$14="8PSK",Tables!C37,Tables!C16)))))))</f>
        <v>0</v>
      </c>
      <c r="K17" s="39">
        <f>IF($A$14="256APSK",Tables!D163,IF($A$14="128APSK",Tables!D142,IF($A$14="64APSK",Tables!D121,IF($A$14="32APSK",Tables!D100,IF($A$14="16APSK",Tables!D79,IF($A$14="8APSK",Tables!D58,IF($A$14="8PSK",Tables!D37,Tables!D16)))))))</f>
        <v>0</v>
      </c>
      <c r="L17" s="39">
        <f>IF($A$14="256APSK",Tables!G163,IF($A$14="128APSK",Tables!G142,IF($A$14="64APSK",Tables!G121,IF($A$14="32APSK",Tables!G100,IF($A$14="16APSK",Tables!G79,IF($A$14="8APSK",Tables!G58,IF($A$14="8PSK",Tables!G37,Tables!G16)))))))</f>
        <v>0</v>
      </c>
      <c r="M17" s="40"/>
      <c r="N17" s="39">
        <f>IF($A$14="256APSK",Tables!I163,IF($A$14="128APSK",Tables!I142,IF($A$14="64APSK",Tables!I121,IF($A$14="32APSK",Tables!I100,IF($A$14="16APSK",Tables!I79,IF($A$14="8APSK",Tables!I58,IF($A$14="8PSK",Tables!I37,Tables!I16)))))))</f>
        <v>0</v>
      </c>
      <c r="O17" s="39">
        <f>IF($A$14="256APSK",Tables!J163,IF($A$14="128APSK",Tables!J142,IF($A$14="64APSK",Tables!J121,IF($A$14="32APSK",Tables!J100,IF($A$14="16APSK",Tables!J79,IF($A$14="8APSK",Tables!J58,IF($A$14="8PSK",Tables!J37,Tables!J16)))))))</f>
        <v>0</v>
      </c>
      <c r="P17" s="39">
        <f>IF($A$14="256APSK",Tables!K163,IF($A$14="128APSK",Tables!K142,IF($A$14="64APSK",Tables!K121,IF($A$14="32APSK",Tables!K100,IF($A$14="16APSK",Tables!K79,IF($A$14="8APSK",Tables!K58,IF($A$14="8PSK",Tables!K37,Tables!K16)))))))</f>
        <v>0</v>
      </c>
      <c r="Q17" s="39">
        <f>IF($A$14="256APSK",Tables!L163,IF($A$14="128APSK",Tables!L142,IF($A$14="64APSK",Tables!L121,IF($A$14="32APSK",Tables!L100,IF($A$14="16APSK",Tables!L79,IF($A$14="8APSK",Tables!L58,IF($A$14="8PSK",Tables!L37,Tables!L16)))))))</f>
        <v>0</v>
      </c>
      <c r="R17" s="39">
        <f>IF($A$14="256APSK",Tables!O163,IF($A$14="128APSK",Tables!O142,IF($A$14="64APSK",Tables!O121,IF($A$14="32APSK",Tables!O100,IF($A$14="16APSK",Tables!O79,IF($A$14="8APSK",Tables!O58,IF($A$14="8PSK",Tables!O37,Tables!O16)))))))</f>
        <v>0</v>
      </c>
      <c r="S17" s="40"/>
      <c r="T17" s="39">
        <f>IF($A$14="256APSK",Tables!Q163,IF($A$14="128APSK",Tables!Q142,IF($A$14="64APSK",Tables!Q121,IF($A$14="32APSK",Tables!Q100,IF($A$14="16APSK",Tables!Q79,IF($A$14="8APSK",Tables!Q58,IF($A$14="8PSK",Tables!Q37,Tables!Q16)))))))</f>
        <v>0</v>
      </c>
      <c r="U17" s="39">
        <f>IF($A$14="256APSK",Tables!R163,IF($A$14="128APSK",Tables!R142,IF($A$14="64APSK",Tables!R121,IF($A$14="32APSK",Tables!R100,IF($A$14="16APSK",Tables!R79,IF($A$14="8APSK",Tables!R58,IF($A$14="8PSK",Tables!R37,Tables!R16)))))))</f>
        <v>0</v>
      </c>
      <c r="V17" s="39">
        <f>IF($A$14="256APSK",Tables!S163,IF($A$14="128APSK",Tables!S142,IF($A$14="64APSK",Tables!S121,IF($A$14="32APSK",Tables!S100,IF($A$14="16APSK",Tables!S79,IF($A$14="8APSK",Tables!S58,IF($A$14="8PSK",Tables!S37,Tables!S16)))))))</f>
        <v>0</v>
      </c>
      <c r="W17" s="39">
        <f>IF($A$14="256APSK",Tables!T163,IF($A$14="128APSK",Tables!T142,IF($A$14="64APSK",Tables!T121,IF($A$14="32APSK",Tables!T100,IF($A$14="16APSK",Tables!T79,IF($A$14="8APSK",Tables!T58,IF($A$14="8PSK",Tables!T37,Tables!T16)))))))</f>
        <v>0</v>
      </c>
      <c r="X17" s="39">
        <f>IF($A$14="256APSK",Tables!W163,IF($A$14="128APSK",Tables!W142,IF($A$14="64APSK",Tables!W121,IF($A$14="32APSK",Tables!W100,IF($A$14="16APSK",Tables!W79,IF($A$14="8APSK",Tables!W58,IF($A$14="8PSK",Tables!W37,Tables!W16)))))))</f>
        <v>0</v>
      </c>
      <c r="Y17" s="40"/>
      <c r="Z17" s="39">
        <f>IF($A$14="256APSK",Tables!Y163,IF($A$14="128APSK",Tables!Y142,IF($A$14="64APSK",Tables!Y121,IF($A$14="32APSK",Tables!Y100,IF($A$14="16APSK",Tables!Y79,IF($A$14="8APSK",Tables!Y58,IF($A$14="8PSK",Tables!Y37,Tables!Y16)))))))</f>
        <v>0</v>
      </c>
      <c r="AA17" s="39">
        <f>IF($A$14="256APSK",Tables!Z163,IF($A$14="128APSK",Tables!Z142,IF($A$14="64APSK",Tables!Z121,IF($A$14="32APSK",Tables!Z100,IF($A$14="16APSK",Tables!Z79,IF($A$14="8APSK",Tables!Z58,IF($A$14="8PSK",Tables!Z37,Tables!Z16)))))))</f>
        <v>0</v>
      </c>
      <c r="AB17" s="39">
        <f>IF($A$14="256APSK",Tables!AA163,IF($A$14="128APSK",Tables!AA142,IF($A$14="64APSK",Tables!AA121,IF($A$14="32APSK",Tables!AA100,IF($A$14="16APSK",Tables!AA79,IF($A$14="8APSK",Tables!AA58,IF($A$14="8PSK",Tables!AA37,Tables!AA16)))))))</f>
        <v>0</v>
      </c>
      <c r="AC17" s="39">
        <f>IF($A$14="256APSK",Tables!AB163,IF($A$14="128APSK",Tables!AB142,IF($A$14="64APSK",Tables!AB121,IF($A$14="32APSK",Tables!AB100,IF($A$14="16APSK",Tables!AB79,IF($A$14="8APSK",Tables!AB58,IF($A$14="8PSK",Tables!AB37,Tables!AB16)))))))</f>
        <v>0</v>
      </c>
      <c r="AD17" s="39">
        <f>IF($A$14="256APSK",Tables!AE163,IF($A$14="128APSK",Tables!AE142,IF($A$14="64APSK",Tables!AE121,IF($A$14="32APSK",Tables!AE100,IF($A$14="16APSK",Tables!AE79,IF($A$14="8APSK",Tables!AE58,IF($A$14="8PSK",Tables!AE37,Tables!AE16)))))))</f>
        <v>0</v>
      </c>
    </row>
    <row r="18" spans="1:30" x14ac:dyDescent="0.25">
      <c r="C18" s="41" t="s">
        <v>54</v>
      </c>
      <c r="D18" s="41" t="s">
        <v>55</v>
      </c>
      <c r="F18" s="40"/>
      <c r="G18" s="47">
        <v>16</v>
      </c>
      <c r="H18" s="39">
        <f>IF($A$14="256APSK",Tables!A164,IF($A$14="128APSK",Tables!A143,IF($A$14="64APSK",Tables!A122,IF($A$14="32APSK",Tables!A101,IF($A$14="16APSK",Tables!A80,IF($A$14="8APSK",Tables!A59,IF($A$14="8PSK",Tables!A38,Tables!A17)))))))</f>
        <v>0</v>
      </c>
      <c r="I18" s="39">
        <f>IF($A$14="256APSK",Tables!B164,IF($A$14="128APSK",Tables!B143,IF($A$14="64APSK",Tables!B122,IF($A$14="32APSK",Tables!B101,IF($A$14="16APSK",Tables!B80,IF($A$14="8APSK",Tables!B59,IF($A$14="8PSK",Tables!B38,Tables!B17)))))))</f>
        <v>0</v>
      </c>
      <c r="J18" s="39">
        <f>IF($A$14="256APSK",Tables!C164,IF($A$14="128APSK",Tables!C143,IF($A$14="64APSK",Tables!C122,IF($A$14="32APSK",Tables!C101,IF($A$14="16APSK",Tables!C80,IF($A$14="8APSK",Tables!C59,IF($A$14="8PSK",Tables!C38,Tables!C17)))))))</f>
        <v>0</v>
      </c>
      <c r="K18" s="39">
        <f>IF($A$14="256APSK",Tables!D164,IF($A$14="128APSK",Tables!D143,IF($A$14="64APSK",Tables!D122,IF($A$14="32APSK",Tables!D101,IF($A$14="16APSK",Tables!D80,IF($A$14="8APSK",Tables!D59,IF($A$14="8PSK",Tables!D38,Tables!D17)))))))</f>
        <v>0</v>
      </c>
      <c r="L18" s="39">
        <f>IF($A$14="256APSK",Tables!G164,IF($A$14="128APSK",Tables!G143,IF($A$14="64APSK",Tables!G122,IF($A$14="32APSK",Tables!G101,IF($A$14="16APSK",Tables!G80,IF($A$14="8APSK",Tables!G59,IF($A$14="8PSK",Tables!G38,Tables!G17)))))))</f>
        <v>0</v>
      </c>
      <c r="M18" s="40"/>
      <c r="N18" s="39">
        <f>IF($A$14="256APSK",Tables!I164,IF($A$14="128APSK",Tables!I143,IF($A$14="64APSK",Tables!I122,IF($A$14="32APSK",Tables!I101,IF($A$14="16APSK",Tables!I80,IF($A$14="8APSK",Tables!I59,IF($A$14="8PSK",Tables!I38,Tables!I17)))))))</f>
        <v>0</v>
      </c>
      <c r="O18" s="39">
        <f>IF($A$14="256APSK",Tables!J164,IF($A$14="128APSK",Tables!J143,IF($A$14="64APSK",Tables!J122,IF($A$14="32APSK",Tables!J101,IF($A$14="16APSK",Tables!J80,IF($A$14="8APSK",Tables!J59,IF($A$14="8PSK",Tables!J38,Tables!J17)))))))</f>
        <v>0</v>
      </c>
      <c r="P18" s="39">
        <f>IF($A$14="256APSK",Tables!K164,IF($A$14="128APSK",Tables!K143,IF($A$14="64APSK",Tables!K122,IF($A$14="32APSK",Tables!K101,IF($A$14="16APSK",Tables!K80,IF($A$14="8APSK",Tables!K59,IF($A$14="8PSK",Tables!K38,Tables!K17)))))))</f>
        <v>0</v>
      </c>
      <c r="Q18" s="39">
        <f>IF($A$14="256APSK",Tables!L164,IF($A$14="128APSK",Tables!L143,IF($A$14="64APSK",Tables!L122,IF($A$14="32APSK",Tables!L101,IF($A$14="16APSK",Tables!L80,IF($A$14="8APSK",Tables!L59,IF($A$14="8PSK",Tables!L38,Tables!L17)))))))</f>
        <v>0</v>
      </c>
      <c r="R18" s="39">
        <f>IF($A$14="256APSK",Tables!O164,IF($A$14="128APSK",Tables!O143,IF($A$14="64APSK",Tables!O122,IF($A$14="32APSK",Tables!O101,IF($A$14="16APSK",Tables!O80,IF($A$14="8APSK",Tables!O59,IF($A$14="8PSK",Tables!O38,Tables!O17)))))))</f>
        <v>0</v>
      </c>
      <c r="S18" s="40"/>
      <c r="T18" s="39">
        <f>IF($A$14="256APSK",Tables!Q164,IF($A$14="128APSK",Tables!Q143,IF($A$14="64APSK",Tables!Q122,IF($A$14="32APSK",Tables!Q101,IF($A$14="16APSK",Tables!Q80,IF($A$14="8APSK",Tables!Q59,IF($A$14="8PSK",Tables!Q38,Tables!Q17)))))))</f>
        <v>0</v>
      </c>
      <c r="U18" s="39">
        <f>IF($A$14="256APSK",Tables!R164,IF($A$14="128APSK",Tables!R143,IF($A$14="64APSK",Tables!R122,IF($A$14="32APSK",Tables!R101,IF($A$14="16APSK",Tables!R80,IF($A$14="8APSK",Tables!R59,IF($A$14="8PSK",Tables!R38,Tables!R17)))))))</f>
        <v>0</v>
      </c>
      <c r="V18" s="39">
        <f>IF($A$14="256APSK",Tables!S164,IF($A$14="128APSK",Tables!S143,IF($A$14="64APSK",Tables!S122,IF($A$14="32APSK",Tables!S101,IF($A$14="16APSK",Tables!S80,IF($A$14="8APSK",Tables!S59,IF($A$14="8PSK",Tables!S38,Tables!S17)))))))</f>
        <v>0</v>
      </c>
      <c r="W18" s="39">
        <f>IF($A$14="256APSK",Tables!T164,IF($A$14="128APSK",Tables!T143,IF($A$14="64APSK",Tables!T122,IF($A$14="32APSK",Tables!T101,IF($A$14="16APSK",Tables!T80,IF($A$14="8APSK",Tables!T59,IF($A$14="8PSK",Tables!T38,Tables!T17)))))))</f>
        <v>0</v>
      </c>
      <c r="X18" s="39">
        <f>IF($A$14="256APSK",Tables!W164,IF($A$14="128APSK",Tables!W143,IF($A$14="64APSK",Tables!W122,IF($A$14="32APSK",Tables!W101,IF($A$14="16APSK",Tables!W80,IF($A$14="8APSK",Tables!W59,IF($A$14="8PSK",Tables!W38,Tables!W17)))))))</f>
        <v>0</v>
      </c>
      <c r="Y18" s="40"/>
      <c r="Z18" s="39">
        <f>IF($A$14="256APSK",Tables!Y164,IF($A$14="128APSK",Tables!Y143,IF($A$14="64APSK",Tables!Y122,IF($A$14="32APSK",Tables!Y101,IF($A$14="16APSK",Tables!Y80,IF($A$14="8APSK",Tables!Y59,IF($A$14="8PSK",Tables!Y38,Tables!Y17)))))))</f>
        <v>0</v>
      </c>
      <c r="AA18" s="39">
        <f>IF($A$14="256APSK",Tables!Z164,IF($A$14="128APSK",Tables!Z143,IF($A$14="64APSK",Tables!Z122,IF($A$14="32APSK",Tables!Z101,IF($A$14="16APSK",Tables!Z80,IF($A$14="8APSK",Tables!Z59,IF($A$14="8PSK",Tables!Z38,Tables!Z17)))))))</f>
        <v>0</v>
      </c>
      <c r="AB18" s="39">
        <f>IF($A$14="256APSK",Tables!AA164,IF($A$14="128APSK",Tables!AA143,IF($A$14="64APSK",Tables!AA122,IF($A$14="32APSK",Tables!AA101,IF($A$14="16APSK",Tables!AA80,IF($A$14="8APSK",Tables!AA59,IF($A$14="8PSK",Tables!AA38,Tables!AA17)))))))</f>
        <v>0</v>
      </c>
      <c r="AC18" s="39">
        <f>IF($A$14="256APSK",Tables!AB164,IF($A$14="128APSK",Tables!AB143,IF($A$14="64APSK",Tables!AB122,IF($A$14="32APSK",Tables!AB101,IF($A$14="16APSK",Tables!AB80,IF($A$14="8APSK",Tables!AB59,IF($A$14="8PSK",Tables!AB38,Tables!AB17)))))))</f>
        <v>0</v>
      </c>
      <c r="AD18" s="39">
        <f>IF($A$14="256APSK",Tables!AE164,IF($A$14="128APSK",Tables!AE143,IF($A$14="64APSK",Tables!AE122,IF($A$14="32APSK",Tables!AE101,IF($A$14="16APSK",Tables!AE80,IF($A$14="8APSK",Tables!AE59,IF($A$14="8PSK",Tables!AE38,Tables!AE17)))))))</f>
        <v>0</v>
      </c>
    </row>
    <row r="19" spans="1:30" x14ac:dyDescent="0.25">
      <c r="C19" s="52">
        <f>'DVBS2X Calc'!G16</f>
        <v>160000000</v>
      </c>
      <c r="D19" s="52">
        <f>'DVBS2X Calc'!I16</f>
        <v>70000000</v>
      </c>
      <c r="F19" s="40"/>
      <c r="G19" s="47">
        <v>17</v>
      </c>
      <c r="H19" s="39">
        <f>IF($A$14="256APSK",Tables!A165,IF($A$14="128APSK",Tables!A144,IF($A$14="64APSK",Tables!A123,IF($A$14="32APSK",Tables!A102,IF($A$14="16APSK",Tables!A81,IF($A$14="8APSK",Tables!A60,IF($A$14="8PSK",Tables!A39,Tables!A18)))))))</f>
        <v>0</v>
      </c>
      <c r="I19" s="39">
        <f>IF($A$14="256APSK",Tables!B165,IF($A$14="128APSK",Tables!B144,IF($A$14="64APSK",Tables!B123,IF($A$14="32APSK",Tables!B102,IF($A$14="16APSK",Tables!B81,IF($A$14="8APSK",Tables!B60,IF($A$14="8PSK",Tables!B39,Tables!B18)))))))</f>
        <v>0</v>
      </c>
      <c r="J19" s="39">
        <f>IF($A$14="256APSK",Tables!C165,IF($A$14="128APSK",Tables!C144,IF($A$14="64APSK",Tables!C123,IF($A$14="32APSK",Tables!C102,IF($A$14="16APSK",Tables!C81,IF($A$14="8APSK",Tables!C60,IF($A$14="8PSK",Tables!C39,Tables!C18)))))))</f>
        <v>0</v>
      </c>
      <c r="K19" s="39">
        <f>IF($A$14="256APSK",Tables!D165,IF($A$14="128APSK",Tables!D144,IF($A$14="64APSK",Tables!D123,IF($A$14="32APSK",Tables!D102,IF($A$14="16APSK",Tables!D81,IF($A$14="8APSK",Tables!D60,IF($A$14="8PSK",Tables!D39,Tables!D18)))))))</f>
        <v>0</v>
      </c>
      <c r="L19" s="39">
        <f>IF($A$14="256APSK",Tables!G165,IF($A$14="128APSK",Tables!G144,IF($A$14="64APSK",Tables!G123,IF($A$14="32APSK",Tables!G102,IF($A$14="16APSK",Tables!G81,IF($A$14="8APSK",Tables!G60,IF($A$14="8PSK",Tables!G39,Tables!G18)))))))</f>
        <v>0</v>
      </c>
      <c r="M19" s="40"/>
      <c r="N19" s="39">
        <f>IF($A$14="256APSK",Tables!I165,IF($A$14="128APSK",Tables!I144,IF($A$14="64APSK",Tables!I123,IF($A$14="32APSK",Tables!I102,IF($A$14="16APSK",Tables!I81,IF($A$14="8APSK",Tables!I60,IF($A$14="8PSK",Tables!I39,Tables!I18)))))))</f>
        <v>0</v>
      </c>
      <c r="O19" s="39">
        <f>IF($A$14="256APSK",Tables!J165,IF($A$14="128APSK",Tables!J144,IF($A$14="64APSK",Tables!J123,IF($A$14="32APSK",Tables!J102,IF($A$14="16APSK",Tables!J81,IF($A$14="8APSK",Tables!J60,IF($A$14="8PSK",Tables!J39,Tables!J18)))))))</f>
        <v>0</v>
      </c>
      <c r="P19" s="39">
        <f>IF($A$14="256APSK",Tables!K165,IF($A$14="128APSK",Tables!K144,IF($A$14="64APSK",Tables!K123,IF($A$14="32APSK",Tables!K102,IF($A$14="16APSK",Tables!K81,IF($A$14="8APSK",Tables!K60,IF($A$14="8PSK",Tables!K39,Tables!K18)))))))</f>
        <v>0</v>
      </c>
      <c r="Q19" s="39">
        <f>IF($A$14="256APSK",Tables!L165,IF($A$14="128APSK",Tables!L144,IF($A$14="64APSK",Tables!L123,IF($A$14="32APSK",Tables!L102,IF($A$14="16APSK",Tables!L81,IF($A$14="8APSK",Tables!L60,IF($A$14="8PSK",Tables!L39,Tables!L18)))))))</f>
        <v>0</v>
      </c>
      <c r="R19" s="39">
        <f>IF($A$14="256APSK",Tables!O165,IF($A$14="128APSK",Tables!O144,IF($A$14="64APSK",Tables!O123,IF($A$14="32APSK",Tables!O102,IF($A$14="16APSK",Tables!O81,IF($A$14="8APSK",Tables!O60,IF($A$14="8PSK",Tables!O39,Tables!O18)))))))</f>
        <v>0</v>
      </c>
      <c r="S19" s="40"/>
      <c r="T19" s="39">
        <f>IF($A$14="256APSK",Tables!Q165,IF($A$14="128APSK",Tables!Q144,IF($A$14="64APSK",Tables!Q123,IF($A$14="32APSK",Tables!Q102,IF($A$14="16APSK",Tables!Q81,IF($A$14="8APSK",Tables!Q60,IF($A$14="8PSK",Tables!Q39,Tables!Q18)))))))</f>
        <v>0</v>
      </c>
      <c r="U19" s="39">
        <f>IF($A$14="256APSK",Tables!R165,IF($A$14="128APSK",Tables!R144,IF($A$14="64APSK",Tables!R123,IF($A$14="32APSK",Tables!R102,IF($A$14="16APSK",Tables!R81,IF($A$14="8APSK",Tables!R60,IF($A$14="8PSK",Tables!R39,Tables!R18)))))))</f>
        <v>0</v>
      </c>
      <c r="V19" s="39">
        <f>IF($A$14="256APSK",Tables!S165,IF($A$14="128APSK",Tables!S144,IF($A$14="64APSK",Tables!S123,IF($A$14="32APSK",Tables!S102,IF($A$14="16APSK",Tables!S81,IF($A$14="8APSK",Tables!S60,IF($A$14="8PSK",Tables!S39,Tables!S18)))))))</f>
        <v>0</v>
      </c>
      <c r="W19" s="39">
        <f>IF($A$14="256APSK",Tables!T165,IF($A$14="128APSK",Tables!T144,IF($A$14="64APSK",Tables!T123,IF($A$14="32APSK",Tables!T102,IF($A$14="16APSK",Tables!T81,IF($A$14="8APSK",Tables!T60,IF($A$14="8PSK",Tables!T39,Tables!T18)))))))</f>
        <v>0</v>
      </c>
      <c r="X19" s="39">
        <f>IF($A$14="256APSK",Tables!W165,IF($A$14="128APSK",Tables!W144,IF($A$14="64APSK",Tables!W123,IF($A$14="32APSK",Tables!W102,IF($A$14="16APSK",Tables!W81,IF($A$14="8APSK",Tables!W60,IF($A$14="8PSK",Tables!W39,Tables!W18)))))))</f>
        <v>0</v>
      </c>
      <c r="Y19" s="40"/>
      <c r="Z19" s="39">
        <f>IF($A$14="256APSK",Tables!Y165,IF($A$14="128APSK",Tables!Y144,IF($A$14="64APSK",Tables!Y123,IF($A$14="32APSK",Tables!Y102,IF($A$14="16APSK",Tables!Y81,IF($A$14="8APSK",Tables!Y60,IF($A$14="8PSK",Tables!Y39,Tables!Y18)))))))</f>
        <v>0</v>
      </c>
      <c r="AA19" s="39">
        <f>IF($A$14="256APSK",Tables!Z165,IF($A$14="128APSK",Tables!Z144,IF($A$14="64APSK",Tables!Z123,IF($A$14="32APSK",Tables!Z102,IF($A$14="16APSK",Tables!Z81,IF($A$14="8APSK",Tables!Z60,IF($A$14="8PSK",Tables!Z39,Tables!Z18)))))))</f>
        <v>0</v>
      </c>
      <c r="AB19" s="39">
        <f>IF($A$14="256APSK",Tables!AA165,IF($A$14="128APSK",Tables!AA144,IF($A$14="64APSK",Tables!AA123,IF($A$14="32APSK",Tables!AA102,IF($A$14="16APSK",Tables!AA81,IF($A$14="8APSK",Tables!AA60,IF($A$14="8PSK",Tables!AA39,Tables!AA18)))))))</f>
        <v>0</v>
      </c>
      <c r="AC19" s="39">
        <f>IF($A$14="256APSK",Tables!AB165,IF($A$14="128APSK",Tables!AB144,IF($A$14="64APSK",Tables!AB123,IF($A$14="32APSK",Tables!AB102,IF($A$14="16APSK",Tables!AB81,IF($A$14="8APSK",Tables!AB60,IF($A$14="8PSK",Tables!AB39,Tables!AB18)))))))</f>
        <v>0</v>
      </c>
      <c r="AD19" s="39">
        <f>IF($A$14="256APSK",Tables!AE165,IF($A$14="128APSK",Tables!AE144,IF($A$14="64APSK",Tables!AE123,IF($A$14="32APSK",Tables!AE102,IF($A$14="16APSK",Tables!AE81,IF($A$14="8APSK",Tables!AE60,IF($A$14="8PSK",Tables!AE39,Tables!AE18)))))))</f>
        <v>0</v>
      </c>
    </row>
    <row r="20" spans="1:30" x14ac:dyDescent="0.25">
      <c r="A20" s="40"/>
      <c r="B20" s="40"/>
      <c r="C20" s="40"/>
      <c r="D20" s="40"/>
      <c r="E20" s="40"/>
      <c r="F20" s="40"/>
      <c r="G20" s="47">
        <v>18</v>
      </c>
      <c r="H20" s="39">
        <f>IF($A$14="256APSK",Tables!A166,IF($A$14="128APSK",Tables!A145,IF($A$14="64APSK",Tables!A124,IF($A$14="32APSK",Tables!A103,IF($A$14="16APSK",Tables!A82,IF($A$14="8APSK",Tables!A61,IF($A$14="8PSK",Tables!A40,Tables!A19)))))))</f>
        <v>0</v>
      </c>
      <c r="I20" s="39">
        <f>IF($A$14="256APSK",Tables!B166,IF($A$14="128APSK",Tables!B145,IF($A$14="64APSK",Tables!B124,IF($A$14="32APSK",Tables!B103,IF($A$14="16APSK",Tables!B82,IF($A$14="8APSK",Tables!B61,IF($A$14="8PSK",Tables!B40,Tables!B19)))))))</f>
        <v>0</v>
      </c>
      <c r="J20" s="39">
        <f>IF($A$14="256APSK",Tables!C166,IF($A$14="128APSK",Tables!C145,IF($A$14="64APSK",Tables!C124,IF($A$14="32APSK",Tables!C103,IF($A$14="16APSK",Tables!C82,IF($A$14="8APSK",Tables!C61,IF($A$14="8PSK",Tables!C40,Tables!C19)))))))</f>
        <v>0</v>
      </c>
      <c r="K20" s="39">
        <f>IF($A$14="256APSK",Tables!D166,IF($A$14="128APSK",Tables!D145,IF($A$14="64APSK",Tables!D124,IF($A$14="32APSK",Tables!D103,IF($A$14="16APSK",Tables!D82,IF($A$14="8APSK",Tables!D61,IF($A$14="8PSK",Tables!D40,Tables!D19)))))))</f>
        <v>0</v>
      </c>
      <c r="L20" s="39">
        <f>IF($A$14="256APSK",Tables!G166,IF($A$14="128APSK",Tables!G145,IF($A$14="64APSK",Tables!G124,IF($A$14="32APSK",Tables!G103,IF($A$14="16APSK",Tables!G82,IF($A$14="8APSK",Tables!G61,IF($A$14="8PSK",Tables!G40,Tables!G19)))))))</f>
        <v>0</v>
      </c>
      <c r="M20" s="40"/>
      <c r="N20" s="39">
        <f>IF($A$14="256APSK",Tables!I166,IF($A$14="128APSK",Tables!I145,IF($A$14="64APSK",Tables!I124,IF($A$14="32APSK",Tables!I103,IF($A$14="16APSK",Tables!I82,IF($A$14="8APSK",Tables!I61,IF($A$14="8PSK",Tables!I40,Tables!I19)))))))</f>
        <v>0</v>
      </c>
      <c r="O20" s="39">
        <f>IF($A$14="256APSK",Tables!J166,IF($A$14="128APSK",Tables!J145,IF($A$14="64APSK",Tables!J124,IF($A$14="32APSK",Tables!J103,IF($A$14="16APSK",Tables!J82,IF($A$14="8APSK",Tables!J61,IF($A$14="8PSK",Tables!J40,Tables!J19)))))))</f>
        <v>0</v>
      </c>
      <c r="P20" s="39">
        <f>IF($A$14="256APSK",Tables!K166,IF($A$14="128APSK",Tables!K145,IF($A$14="64APSK",Tables!K124,IF($A$14="32APSK",Tables!K103,IF($A$14="16APSK",Tables!K82,IF($A$14="8APSK",Tables!K61,IF($A$14="8PSK",Tables!K40,Tables!K19)))))))</f>
        <v>0</v>
      </c>
      <c r="Q20" s="39">
        <f>IF($A$14="256APSK",Tables!L166,IF($A$14="128APSK",Tables!L145,IF($A$14="64APSK",Tables!L124,IF($A$14="32APSK",Tables!L103,IF($A$14="16APSK",Tables!L82,IF($A$14="8APSK",Tables!L61,IF($A$14="8PSK",Tables!L40,Tables!L19)))))))</f>
        <v>0</v>
      </c>
      <c r="R20" s="39">
        <f>IF($A$14="256APSK",Tables!O166,IF($A$14="128APSK",Tables!O145,IF($A$14="64APSK",Tables!O124,IF($A$14="32APSK",Tables!O103,IF($A$14="16APSK",Tables!O82,IF($A$14="8APSK",Tables!O61,IF($A$14="8PSK",Tables!O40,Tables!O19)))))))</f>
        <v>0</v>
      </c>
      <c r="S20" s="40"/>
      <c r="T20" s="39">
        <f>IF($A$14="256APSK",Tables!Q166,IF($A$14="128APSK",Tables!Q145,IF($A$14="64APSK",Tables!Q124,IF($A$14="32APSK",Tables!Q103,IF($A$14="16APSK",Tables!Q82,IF($A$14="8APSK",Tables!Q61,IF($A$14="8PSK",Tables!Q40,Tables!Q19)))))))</f>
        <v>0</v>
      </c>
      <c r="U20" s="39">
        <f>IF($A$14="256APSK",Tables!R166,IF($A$14="128APSK",Tables!R145,IF($A$14="64APSK",Tables!R124,IF($A$14="32APSK",Tables!R103,IF($A$14="16APSK",Tables!R82,IF($A$14="8APSK",Tables!R61,IF($A$14="8PSK",Tables!R40,Tables!R19)))))))</f>
        <v>0</v>
      </c>
      <c r="V20" s="39">
        <f>IF($A$14="256APSK",Tables!S166,IF($A$14="128APSK",Tables!S145,IF($A$14="64APSK",Tables!S124,IF($A$14="32APSK",Tables!S103,IF($A$14="16APSK",Tables!S82,IF($A$14="8APSK",Tables!S61,IF($A$14="8PSK",Tables!S40,Tables!S19)))))))</f>
        <v>0</v>
      </c>
      <c r="W20" s="39">
        <f>IF($A$14="256APSK",Tables!T166,IF($A$14="128APSK",Tables!T145,IF($A$14="64APSK",Tables!T124,IF($A$14="32APSK",Tables!T103,IF($A$14="16APSK",Tables!T82,IF($A$14="8APSK",Tables!T61,IF($A$14="8PSK",Tables!T40,Tables!T19)))))))</f>
        <v>0</v>
      </c>
      <c r="X20" s="39">
        <f>IF($A$14="256APSK",Tables!W166,IF($A$14="128APSK",Tables!W145,IF($A$14="64APSK",Tables!W124,IF($A$14="32APSK",Tables!W103,IF($A$14="16APSK",Tables!W82,IF($A$14="8APSK",Tables!W61,IF($A$14="8PSK",Tables!W40,Tables!W19)))))))</f>
        <v>0</v>
      </c>
      <c r="Y20" s="40"/>
      <c r="Z20" s="39">
        <f>IF($A$14="256APSK",Tables!Y166,IF($A$14="128APSK",Tables!Y145,IF($A$14="64APSK",Tables!Y124,IF($A$14="32APSK",Tables!Y103,IF($A$14="16APSK",Tables!Y82,IF($A$14="8APSK",Tables!Y61,IF($A$14="8PSK",Tables!Y40,Tables!Y19)))))))</f>
        <v>0</v>
      </c>
      <c r="AA20" s="39">
        <f>IF($A$14="256APSK",Tables!Z166,IF($A$14="128APSK",Tables!Z145,IF($A$14="64APSK",Tables!Z124,IF($A$14="32APSK",Tables!Z103,IF($A$14="16APSK",Tables!Z82,IF($A$14="8APSK",Tables!Z61,IF($A$14="8PSK",Tables!Z40,Tables!Z19)))))))</f>
        <v>0</v>
      </c>
      <c r="AB20" s="39">
        <f>IF($A$14="256APSK",Tables!AA166,IF($A$14="128APSK",Tables!AA145,IF($A$14="64APSK",Tables!AA124,IF($A$14="32APSK",Tables!AA103,IF($A$14="16APSK",Tables!AA82,IF($A$14="8APSK",Tables!AA61,IF($A$14="8PSK",Tables!AA40,Tables!AA19)))))))</f>
        <v>0</v>
      </c>
      <c r="AC20" s="39">
        <f>IF($A$14="256APSK",Tables!AB166,IF($A$14="128APSK",Tables!AB145,IF($A$14="64APSK",Tables!AB124,IF($A$14="32APSK",Tables!AB103,IF($A$14="16APSK",Tables!AB82,IF($A$14="8APSK",Tables!AB61,IF($A$14="8PSK",Tables!AB40,Tables!AB19)))))))</f>
        <v>0</v>
      </c>
      <c r="AD20" s="39">
        <f>IF($A$14="256APSK",Tables!AE166,IF($A$14="128APSK",Tables!AE145,IF($A$14="64APSK",Tables!AE124,IF($A$14="32APSK",Tables!AE103,IF($A$14="16APSK",Tables!AE82,IF($A$14="8APSK",Tables!AE61,IF($A$14="8PSK",Tables!AE40,Tables!AE19)))))))</f>
        <v>0</v>
      </c>
    </row>
    <row r="21" spans="1:30" x14ac:dyDescent="0.25">
      <c r="F21" s="40"/>
      <c r="G21" s="47">
        <v>19</v>
      </c>
      <c r="H21" s="39">
        <f>IF($A$14="256APSK",Tables!A167,IF($A$14="128APSK",Tables!A146,IF($A$14="64APSK",Tables!A125,IF($A$14="32APSK",Tables!A104,IF($A$14="16APSK",Tables!A83,IF($A$14="8APSK",Tables!A62,IF($A$14="8PSK",Tables!A41,Tables!A20)))))))</f>
        <v>0</v>
      </c>
      <c r="I21" s="39">
        <f>IF($A$14="256APSK",Tables!B167,IF($A$14="128APSK",Tables!B146,IF($A$14="64APSK",Tables!B125,IF($A$14="32APSK",Tables!B104,IF($A$14="16APSK",Tables!B83,IF($A$14="8APSK",Tables!B62,IF($A$14="8PSK",Tables!B41,Tables!B20)))))))</f>
        <v>0</v>
      </c>
      <c r="J21" s="39">
        <f>IF($A$14="256APSK",Tables!C167,IF($A$14="128APSK",Tables!C146,IF($A$14="64APSK",Tables!C125,IF($A$14="32APSK",Tables!C104,IF($A$14="16APSK",Tables!C83,IF($A$14="8APSK",Tables!C62,IF($A$14="8PSK",Tables!C41,Tables!C20)))))))</f>
        <v>0</v>
      </c>
      <c r="K21" s="39">
        <f>IF($A$14="256APSK",Tables!D167,IF($A$14="128APSK",Tables!D146,IF($A$14="64APSK",Tables!D125,IF($A$14="32APSK",Tables!D104,IF($A$14="16APSK",Tables!D83,IF($A$14="8APSK",Tables!D62,IF($A$14="8PSK",Tables!D41,Tables!D20)))))))</f>
        <v>0</v>
      </c>
      <c r="L21" s="39">
        <f>IF($A$14="256APSK",Tables!G167,IF($A$14="128APSK",Tables!G146,IF($A$14="64APSK",Tables!G125,IF($A$14="32APSK",Tables!G104,IF($A$14="16APSK",Tables!G83,IF($A$14="8APSK",Tables!G62,IF($A$14="8PSK",Tables!G41,Tables!G20)))))))</f>
        <v>0</v>
      </c>
      <c r="M21" s="40"/>
      <c r="N21" s="39">
        <f>IF($A$14="256APSK",Tables!I167,IF($A$14="128APSK",Tables!I146,IF($A$14="64APSK",Tables!I125,IF($A$14="32APSK",Tables!I104,IF($A$14="16APSK",Tables!I83,IF($A$14="8APSK",Tables!I62,IF($A$14="8PSK",Tables!I41,Tables!I20)))))))</f>
        <v>0</v>
      </c>
      <c r="O21" s="39">
        <f>IF($A$14="256APSK",Tables!J167,IF($A$14="128APSK",Tables!J146,IF($A$14="64APSK",Tables!J125,IF($A$14="32APSK",Tables!J104,IF($A$14="16APSK",Tables!J83,IF($A$14="8APSK",Tables!J62,IF($A$14="8PSK",Tables!J41,Tables!J20)))))))</f>
        <v>0</v>
      </c>
      <c r="P21" s="39">
        <f>IF($A$14="256APSK",Tables!K167,IF($A$14="128APSK",Tables!K146,IF($A$14="64APSK",Tables!K125,IF($A$14="32APSK",Tables!K104,IF($A$14="16APSK",Tables!K83,IF($A$14="8APSK",Tables!K62,IF($A$14="8PSK",Tables!K41,Tables!K20)))))))</f>
        <v>0</v>
      </c>
      <c r="Q21" s="39">
        <f>IF($A$14="256APSK",Tables!L167,IF($A$14="128APSK",Tables!L146,IF($A$14="64APSK",Tables!L125,IF($A$14="32APSK",Tables!L104,IF($A$14="16APSK",Tables!L83,IF($A$14="8APSK",Tables!L62,IF($A$14="8PSK",Tables!L41,Tables!L20)))))))</f>
        <v>0</v>
      </c>
      <c r="R21" s="39">
        <f>IF($A$14="256APSK",Tables!O167,IF($A$14="128APSK",Tables!O146,IF($A$14="64APSK",Tables!O125,IF($A$14="32APSK",Tables!O104,IF($A$14="16APSK",Tables!O83,IF($A$14="8APSK",Tables!O62,IF($A$14="8PSK",Tables!O41,Tables!O20)))))))</f>
        <v>0</v>
      </c>
      <c r="S21" s="40"/>
      <c r="T21" s="39">
        <f>IF($A$14="256APSK",Tables!Q167,IF($A$14="128APSK",Tables!Q146,IF($A$14="64APSK",Tables!Q125,IF($A$14="32APSK",Tables!Q104,IF($A$14="16APSK",Tables!Q83,IF($A$14="8APSK",Tables!Q62,IF($A$14="8PSK",Tables!Q41,Tables!Q20)))))))</f>
        <v>0</v>
      </c>
      <c r="U21" s="39">
        <f>IF($A$14="256APSK",Tables!R167,IF($A$14="128APSK",Tables!R146,IF($A$14="64APSK",Tables!R125,IF($A$14="32APSK",Tables!R104,IF($A$14="16APSK",Tables!R83,IF($A$14="8APSK",Tables!R62,IF($A$14="8PSK",Tables!R41,Tables!R20)))))))</f>
        <v>0</v>
      </c>
      <c r="V21" s="39">
        <f>IF($A$14="256APSK",Tables!S167,IF($A$14="128APSK",Tables!S146,IF($A$14="64APSK",Tables!S125,IF($A$14="32APSK",Tables!S104,IF($A$14="16APSK",Tables!S83,IF($A$14="8APSK",Tables!S62,IF($A$14="8PSK",Tables!S41,Tables!S20)))))))</f>
        <v>0</v>
      </c>
      <c r="W21" s="39">
        <f>IF($A$14="256APSK",Tables!T167,IF($A$14="128APSK",Tables!T146,IF($A$14="64APSK",Tables!T125,IF($A$14="32APSK",Tables!T104,IF($A$14="16APSK",Tables!T83,IF($A$14="8APSK",Tables!T62,IF($A$14="8PSK",Tables!T41,Tables!T20)))))))</f>
        <v>0</v>
      </c>
      <c r="X21" s="39">
        <f>IF($A$14="256APSK",Tables!W167,IF($A$14="128APSK",Tables!W146,IF($A$14="64APSK",Tables!W125,IF($A$14="32APSK",Tables!W104,IF($A$14="16APSK",Tables!W83,IF($A$14="8APSK",Tables!W62,IF($A$14="8PSK",Tables!W41,Tables!W20)))))))</f>
        <v>0</v>
      </c>
      <c r="Y21" s="40"/>
      <c r="Z21" s="39">
        <f>IF($A$14="256APSK",Tables!Y167,IF($A$14="128APSK",Tables!Y146,IF($A$14="64APSK",Tables!Y125,IF($A$14="32APSK",Tables!Y104,IF($A$14="16APSK",Tables!Y83,IF($A$14="8APSK",Tables!Y62,IF($A$14="8PSK",Tables!Y41,Tables!Y20)))))))</f>
        <v>0</v>
      </c>
      <c r="AA21" s="39">
        <f>IF($A$14="256APSK",Tables!Z167,IF($A$14="128APSK",Tables!Z146,IF($A$14="64APSK",Tables!Z125,IF($A$14="32APSK",Tables!Z104,IF($A$14="16APSK",Tables!Z83,IF($A$14="8APSK",Tables!Z62,IF($A$14="8PSK",Tables!Z41,Tables!Z20)))))))</f>
        <v>0</v>
      </c>
      <c r="AB21" s="39">
        <f>IF($A$14="256APSK",Tables!AA167,IF($A$14="128APSK",Tables!AA146,IF($A$14="64APSK",Tables!AA125,IF($A$14="32APSK",Tables!AA104,IF($A$14="16APSK",Tables!AA83,IF($A$14="8APSK",Tables!AA62,IF($A$14="8PSK",Tables!AA41,Tables!AA20)))))))</f>
        <v>0</v>
      </c>
      <c r="AC21" s="39">
        <f>IF($A$14="256APSK",Tables!AB167,IF($A$14="128APSK",Tables!AB146,IF($A$14="64APSK",Tables!AB125,IF($A$14="32APSK",Tables!AB104,IF($A$14="16APSK",Tables!AB83,IF($A$14="8APSK",Tables!AB62,IF($A$14="8PSK",Tables!AB41,Tables!AB20)))))))</f>
        <v>0</v>
      </c>
      <c r="AD21" s="39">
        <f>IF($A$14="256APSK",Tables!AE167,IF($A$14="128APSK",Tables!AE146,IF($A$14="64APSK",Tables!AE125,IF($A$14="32APSK",Tables!AE104,IF($A$14="16APSK",Tables!AE83,IF($A$14="8APSK",Tables!AE62,IF($A$14="8PSK",Tables!AE41,Tables!AE20)))))))</f>
        <v>0</v>
      </c>
    </row>
    <row r="22" spans="1:30" x14ac:dyDescent="0.25">
      <c r="F22" s="40"/>
    </row>
    <row r="23" spans="1:30" x14ac:dyDescent="0.25">
      <c r="F23" s="40"/>
    </row>
    <row r="24" spans="1:30" ht="15.75" thickBot="1" x14ac:dyDescent="0.3">
      <c r="F24" s="40"/>
      <c r="H24" s="43" t="s">
        <v>41</v>
      </c>
      <c r="I24" s="43" t="s">
        <v>0</v>
      </c>
      <c r="J24" s="43" t="s">
        <v>1</v>
      </c>
      <c r="K24" s="44" t="s">
        <v>51</v>
      </c>
      <c r="L24" s="45" t="s">
        <v>50</v>
      </c>
      <c r="M24" s="54"/>
      <c r="N24" s="55"/>
      <c r="O24" s="55"/>
      <c r="P24" s="55"/>
      <c r="Q24" s="56"/>
      <c r="R24" s="57"/>
    </row>
    <row r="25" spans="1:30" x14ac:dyDescent="0.25">
      <c r="B25" s="68" t="s">
        <v>75</v>
      </c>
      <c r="C25" s="68"/>
      <c r="D25" s="68"/>
      <c r="F25" s="40"/>
      <c r="G25" s="47">
        <v>1</v>
      </c>
      <c r="H25" s="39">
        <f t="shared" ref="H25:H43" si="0">IF($B$14="Normal",IF($C$14="Off",H3,T3),IF($C$14="Off",N3,Z3))</f>
        <v>214</v>
      </c>
      <c r="I25" s="39" t="str">
        <f t="shared" ref="I25:I43" si="1">IF($B$14="Normal",IF($C$14="Off",I3,U3),IF($C$14="Off",O3,AA3))</f>
        <v>256APSK</v>
      </c>
      <c r="J25" s="39" t="str">
        <f t="shared" ref="J25:J43" si="2">IF($B$14="Normal",IF($C$14="Off",J3,V3),IF($C$14="Off",P3,AB3))</f>
        <v>3/4</v>
      </c>
      <c r="K25" s="39" t="str">
        <f t="shared" ref="K25:K43" si="3">IF($B$14="Normal",IF($C$14="Off",K3,W3),IF($C$14="Off",Q3,AC3))</f>
        <v>S2X</v>
      </c>
      <c r="L25" s="39">
        <f t="shared" ref="L25:L43" si="4">IF($B$14="Normal",IF($C$14="Off",L3,X3),IF($C$14="Off",R3,AD3))</f>
        <v>5.9008547008547012</v>
      </c>
      <c r="M25" s="59"/>
    </row>
    <row r="26" spans="1:30" x14ac:dyDescent="0.25">
      <c r="A26" s="47"/>
      <c r="B26" s="53" t="str">
        <f>L46</f>
        <v>Spectral Eff</v>
      </c>
      <c r="C26" s="41" t="s">
        <v>55</v>
      </c>
      <c r="D26" s="41" t="s">
        <v>54</v>
      </c>
      <c r="F26" s="40"/>
      <c r="G26" s="47">
        <v>2</v>
      </c>
      <c r="H26" s="39">
        <f t="shared" si="0"/>
        <v>212</v>
      </c>
      <c r="I26" s="39" t="str">
        <f t="shared" si="1"/>
        <v>256APSK</v>
      </c>
      <c r="J26" s="39" t="str">
        <f t="shared" si="2"/>
        <v>11/15-L</v>
      </c>
      <c r="K26" s="39" t="str">
        <f t="shared" si="3"/>
        <v>S2X</v>
      </c>
      <c r="L26" s="39">
        <f t="shared" si="4"/>
        <v>5.7689865689865689</v>
      </c>
      <c r="M26" s="59"/>
    </row>
    <row r="27" spans="1:30" x14ac:dyDescent="0.25">
      <c r="A27" s="47">
        <v>1</v>
      </c>
      <c r="B27" s="58">
        <f t="shared" ref="B27:B45" si="5">L25</f>
        <v>5.9008547008547012</v>
      </c>
      <c r="C27" s="52">
        <f t="shared" ref="C27:C45" si="6">IF(B27=0,"",$C$19/B27)</f>
        <v>27114716.106604867</v>
      </c>
      <c r="D27" s="52">
        <f t="shared" ref="D27:D45" si="7">IF(B27=0,"",$D$19*B27)</f>
        <v>413059829.05982906</v>
      </c>
      <c r="F27" s="40"/>
      <c r="G27" s="47">
        <v>3</v>
      </c>
      <c r="H27" s="39">
        <f t="shared" si="0"/>
        <v>210</v>
      </c>
      <c r="I27" s="39" t="str">
        <f t="shared" si="1"/>
        <v>256APSK</v>
      </c>
      <c r="J27" s="39" t="str">
        <f t="shared" si="2"/>
        <v>32/45</v>
      </c>
      <c r="K27" s="39" t="str">
        <f t="shared" si="3"/>
        <v>S2X</v>
      </c>
      <c r="L27" s="39">
        <f t="shared" si="4"/>
        <v>5.5931623931623928</v>
      </c>
      <c r="M27" s="59"/>
    </row>
    <row r="28" spans="1:30" x14ac:dyDescent="0.25">
      <c r="A28" s="47">
        <v>2</v>
      </c>
      <c r="B28" s="58">
        <f t="shared" si="5"/>
        <v>5.7689865689865689</v>
      </c>
      <c r="C28" s="52">
        <f t="shared" si="6"/>
        <v>27734507.280731458</v>
      </c>
      <c r="D28" s="52">
        <f t="shared" si="7"/>
        <v>403829059.82905984</v>
      </c>
      <c r="F28" s="40"/>
      <c r="G28" s="47">
        <v>4</v>
      </c>
      <c r="H28" s="39">
        <f t="shared" si="0"/>
        <v>208</v>
      </c>
      <c r="I28" s="39" t="str">
        <f t="shared" si="1"/>
        <v>256APSK</v>
      </c>
      <c r="J28" s="39" t="str">
        <f t="shared" si="2"/>
        <v>31/45-L</v>
      </c>
      <c r="K28" s="39" t="str">
        <f t="shared" si="3"/>
        <v>S2X</v>
      </c>
      <c r="L28" s="39">
        <f t="shared" si="4"/>
        <v>5.4173382173382176</v>
      </c>
      <c r="M28" s="59"/>
    </row>
    <row r="29" spans="1:30" x14ac:dyDescent="0.25">
      <c r="A29" s="47">
        <v>3</v>
      </c>
      <c r="B29" s="58">
        <f t="shared" si="5"/>
        <v>5.5931623931623928</v>
      </c>
      <c r="C29" s="52">
        <f t="shared" si="6"/>
        <v>28606356.96821516</v>
      </c>
      <c r="D29" s="52">
        <f t="shared" si="7"/>
        <v>391521367.52136749</v>
      </c>
      <c r="F29" s="40"/>
      <c r="G29" s="47">
        <v>5</v>
      </c>
      <c r="H29" s="39">
        <f t="shared" si="0"/>
        <v>206</v>
      </c>
      <c r="I29" s="39" t="str">
        <f t="shared" si="1"/>
        <v>256APSK</v>
      </c>
      <c r="J29" s="39" t="str">
        <f t="shared" si="2"/>
        <v>2/3-L</v>
      </c>
      <c r="K29" s="39" t="str">
        <f t="shared" si="3"/>
        <v>S2X</v>
      </c>
      <c r="L29" s="39">
        <f t="shared" si="4"/>
        <v>5.2415140415140415</v>
      </c>
      <c r="M29" s="59"/>
    </row>
    <row r="30" spans="1:30" x14ac:dyDescent="0.25">
      <c r="A30" s="47">
        <v>4</v>
      </c>
      <c r="B30" s="58">
        <f t="shared" si="5"/>
        <v>5.4173382173382176</v>
      </c>
      <c r="C30" s="52">
        <f t="shared" si="6"/>
        <v>29534799.855751891</v>
      </c>
      <c r="D30" s="52">
        <f t="shared" si="7"/>
        <v>379213675.21367526</v>
      </c>
      <c r="F30" s="40"/>
      <c r="G30" s="47">
        <v>6</v>
      </c>
      <c r="H30" s="39">
        <f t="shared" si="0"/>
        <v>204</v>
      </c>
      <c r="I30" s="39" t="str">
        <f t="shared" si="1"/>
        <v>256APSK</v>
      </c>
      <c r="J30" s="39" t="str">
        <f t="shared" si="2"/>
        <v>29/45-L</v>
      </c>
      <c r="K30" s="39" t="str">
        <f t="shared" si="3"/>
        <v>S2X</v>
      </c>
      <c r="L30" s="39">
        <f t="shared" si="4"/>
        <v>5.0656898656898655</v>
      </c>
      <c r="M30" s="59"/>
    </row>
    <row r="31" spans="1:30" x14ac:dyDescent="0.25">
      <c r="A31" s="47">
        <v>5</v>
      </c>
      <c r="B31" s="58">
        <f t="shared" si="5"/>
        <v>5.2415140415140415</v>
      </c>
      <c r="C31" s="52">
        <f t="shared" si="6"/>
        <v>30525531.121878494</v>
      </c>
      <c r="D31" s="52">
        <f t="shared" si="7"/>
        <v>366905982.90598291</v>
      </c>
      <c r="F31" s="40"/>
      <c r="G31" s="47">
        <v>7</v>
      </c>
      <c r="H31" s="39">
        <f t="shared" si="0"/>
        <v>0</v>
      </c>
      <c r="I31" s="39">
        <f t="shared" si="1"/>
        <v>0</v>
      </c>
      <c r="J31" s="39">
        <f t="shared" si="2"/>
        <v>0</v>
      </c>
      <c r="K31" s="39">
        <f t="shared" si="3"/>
        <v>0</v>
      </c>
      <c r="L31" s="39">
        <f t="shared" si="4"/>
        <v>0</v>
      </c>
      <c r="M31" s="59"/>
    </row>
    <row r="32" spans="1:30" x14ac:dyDescent="0.25">
      <c r="A32" s="47">
        <v>6</v>
      </c>
      <c r="B32" s="58">
        <f t="shared" si="5"/>
        <v>5.0656898656898655</v>
      </c>
      <c r="C32" s="52">
        <f t="shared" si="6"/>
        <v>31585036.637099884</v>
      </c>
      <c r="D32" s="52">
        <f t="shared" si="7"/>
        <v>354598290.59829056</v>
      </c>
      <c r="F32" s="40"/>
      <c r="G32" s="47">
        <v>8</v>
      </c>
      <c r="H32" s="39">
        <f t="shared" si="0"/>
        <v>0</v>
      </c>
      <c r="I32" s="39">
        <f t="shared" si="1"/>
        <v>0</v>
      </c>
      <c r="J32" s="39">
        <f t="shared" si="2"/>
        <v>0</v>
      </c>
      <c r="K32" s="39">
        <f t="shared" si="3"/>
        <v>0</v>
      </c>
      <c r="L32" s="39">
        <f t="shared" si="4"/>
        <v>0</v>
      </c>
      <c r="M32" s="59"/>
    </row>
    <row r="33" spans="1:13" x14ac:dyDescent="0.25">
      <c r="A33" s="47">
        <v>7</v>
      </c>
      <c r="B33" s="58">
        <f t="shared" si="5"/>
        <v>0</v>
      </c>
      <c r="C33" s="52" t="str">
        <f t="shared" si="6"/>
        <v/>
      </c>
      <c r="D33" s="52" t="str">
        <f t="shared" si="7"/>
        <v/>
      </c>
      <c r="F33" s="40"/>
      <c r="G33" s="47">
        <v>9</v>
      </c>
      <c r="H33" s="39">
        <f t="shared" si="0"/>
        <v>0</v>
      </c>
      <c r="I33" s="39">
        <f t="shared" si="1"/>
        <v>0</v>
      </c>
      <c r="J33" s="39">
        <f t="shared" si="2"/>
        <v>0</v>
      </c>
      <c r="K33" s="39">
        <f t="shared" si="3"/>
        <v>0</v>
      </c>
      <c r="L33" s="39">
        <f t="shared" si="4"/>
        <v>0</v>
      </c>
      <c r="M33" s="59"/>
    </row>
    <row r="34" spans="1:13" x14ac:dyDescent="0.25">
      <c r="A34" s="47">
        <v>8</v>
      </c>
      <c r="B34" s="58">
        <f t="shared" si="5"/>
        <v>0</v>
      </c>
      <c r="C34" s="52" t="str">
        <f t="shared" si="6"/>
        <v/>
      </c>
      <c r="D34" s="52" t="str">
        <f t="shared" si="7"/>
        <v/>
      </c>
      <c r="F34" s="40"/>
      <c r="G34" s="47">
        <v>10</v>
      </c>
      <c r="H34" s="39">
        <f t="shared" si="0"/>
        <v>0</v>
      </c>
      <c r="I34" s="39">
        <f t="shared" si="1"/>
        <v>0</v>
      </c>
      <c r="J34" s="39">
        <f t="shared" si="2"/>
        <v>0</v>
      </c>
      <c r="K34" s="39">
        <f t="shared" si="3"/>
        <v>0</v>
      </c>
      <c r="L34" s="39">
        <f t="shared" si="4"/>
        <v>0</v>
      </c>
      <c r="M34" s="59"/>
    </row>
    <row r="35" spans="1:13" x14ac:dyDescent="0.25">
      <c r="A35" s="47">
        <v>9</v>
      </c>
      <c r="B35" s="58">
        <f t="shared" si="5"/>
        <v>0</v>
      </c>
      <c r="C35" s="52" t="str">
        <f t="shared" si="6"/>
        <v/>
      </c>
      <c r="D35" s="52" t="str">
        <f t="shared" si="7"/>
        <v/>
      </c>
      <c r="F35" s="40"/>
      <c r="G35" s="47">
        <v>11</v>
      </c>
      <c r="H35" s="39">
        <f t="shared" si="0"/>
        <v>0</v>
      </c>
      <c r="I35" s="39">
        <f t="shared" si="1"/>
        <v>0</v>
      </c>
      <c r="J35" s="39">
        <f t="shared" si="2"/>
        <v>0</v>
      </c>
      <c r="K35" s="39">
        <f t="shared" si="3"/>
        <v>0</v>
      </c>
      <c r="L35" s="39">
        <f t="shared" si="4"/>
        <v>0</v>
      </c>
      <c r="M35" s="59"/>
    </row>
    <row r="36" spans="1:13" x14ac:dyDescent="0.25">
      <c r="A36" s="47">
        <v>10</v>
      </c>
      <c r="B36" s="58">
        <f t="shared" si="5"/>
        <v>0</v>
      </c>
      <c r="C36" s="52" t="str">
        <f t="shared" si="6"/>
        <v/>
      </c>
      <c r="D36" s="52" t="str">
        <f t="shared" si="7"/>
        <v/>
      </c>
      <c r="F36" s="40"/>
      <c r="G36" s="47">
        <v>12</v>
      </c>
      <c r="H36" s="39">
        <f t="shared" si="0"/>
        <v>0</v>
      </c>
      <c r="I36" s="39">
        <f t="shared" si="1"/>
        <v>0</v>
      </c>
      <c r="J36" s="39">
        <f t="shared" si="2"/>
        <v>0</v>
      </c>
      <c r="K36" s="39">
        <f t="shared" si="3"/>
        <v>0</v>
      </c>
      <c r="L36" s="39">
        <f t="shared" si="4"/>
        <v>0</v>
      </c>
      <c r="M36" s="59"/>
    </row>
    <row r="37" spans="1:13" x14ac:dyDescent="0.25">
      <c r="A37" s="47">
        <v>11</v>
      </c>
      <c r="B37" s="58">
        <f t="shared" si="5"/>
        <v>0</v>
      </c>
      <c r="C37" s="52" t="str">
        <f t="shared" si="6"/>
        <v/>
      </c>
      <c r="D37" s="52" t="str">
        <f t="shared" si="7"/>
        <v/>
      </c>
      <c r="F37" s="40"/>
      <c r="G37" s="47">
        <v>13</v>
      </c>
      <c r="H37" s="39">
        <f t="shared" si="0"/>
        <v>0</v>
      </c>
      <c r="I37" s="39">
        <f t="shared" si="1"/>
        <v>0</v>
      </c>
      <c r="J37" s="39">
        <f t="shared" si="2"/>
        <v>0</v>
      </c>
      <c r="K37" s="39">
        <f t="shared" si="3"/>
        <v>0</v>
      </c>
      <c r="L37" s="39">
        <f t="shared" si="4"/>
        <v>0</v>
      </c>
      <c r="M37" s="59"/>
    </row>
    <row r="38" spans="1:13" x14ac:dyDescent="0.25">
      <c r="A38" s="47">
        <v>12</v>
      </c>
      <c r="B38" s="58">
        <f t="shared" si="5"/>
        <v>0</v>
      </c>
      <c r="C38" s="52" t="str">
        <f t="shared" si="6"/>
        <v/>
      </c>
      <c r="D38" s="52" t="str">
        <f t="shared" si="7"/>
        <v/>
      </c>
      <c r="F38" s="40"/>
      <c r="G38" s="47">
        <v>14</v>
      </c>
      <c r="H38" s="39">
        <f t="shared" si="0"/>
        <v>0</v>
      </c>
      <c r="I38" s="39">
        <f t="shared" si="1"/>
        <v>0</v>
      </c>
      <c r="J38" s="39">
        <f t="shared" si="2"/>
        <v>0</v>
      </c>
      <c r="K38" s="39">
        <f t="shared" si="3"/>
        <v>0</v>
      </c>
      <c r="L38" s="39">
        <f t="shared" si="4"/>
        <v>0</v>
      </c>
      <c r="M38" s="59"/>
    </row>
    <row r="39" spans="1:13" x14ac:dyDescent="0.25">
      <c r="A39" s="47">
        <v>13</v>
      </c>
      <c r="B39" s="58">
        <f t="shared" si="5"/>
        <v>0</v>
      </c>
      <c r="C39" s="52" t="str">
        <f t="shared" si="6"/>
        <v/>
      </c>
      <c r="D39" s="52" t="str">
        <f t="shared" si="7"/>
        <v/>
      </c>
      <c r="F39" s="40"/>
      <c r="G39" s="47">
        <v>15</v>
      </c>
      <c r="H39" s="39">
        <f t="shared" si="0"/>
        <v>0</v>
      </c>
      <c r="I39" s="39">
        <f t="shared" si="1"/>
        <v>0</v>
      </c>
      <c r="J39" s="39">
        <f t="shared" si="2"/>
        <v>0</v>
      </c>
      <c r="K39" s="39">
        <f t="shared" si="3"/>
        <v>0</v>
      </c>
      <c r="L39" s="39">
        <f t="shared" si="4"/>
        <v>0</v>
      </c>
      <c r="M39" s="59"/>
    </row>
    <row r="40" spans="1:13" x14ac:dyDescent="0.25">
      <c r="A40" s="47">
        <v>14</v>
      </c>
      <c r="B40" s="58">
        <f t="shared" si="5"/>
        <v>0</v>
      </c>
      <c r="C40" s="52" t="str">
        <f t="shared" si="6"/>
        <v/>
      </c>
      <c r="D40" s="52" t="str">
        <f t="shared" si="7"/>
        <v/>
      </c>
      <c r="F40" s="40"/>
      <c r="G40" s="47">
        <v>16</v>
      </c>
      <c r="H40" s="39">
        <f t="shared" si="0"/>
        <v>0</v>
      </c>
      <c r="I40" s="39">
        <f t="shared" si="1"/>
        <v>0</v>
      </c>
      <c r="J40" s="39">
        <f t="shared" si="2"/>
        <v>0</v>
      </c>
      <c r="K40" s="39">
        <f t="shared" si="3"/>
        <v>0</v>
      </c>
      <c r="L40" s="39">
        <f t="shared" si="4"/>
        <v>0</v>
      </c>
      <c r="M40" s="59"/>
    </row>
    <row r="41" spans="1:13" x14ac:dyDescent="0.25">
      <c r="A41" s="47">
        <v>15</v>
      </c>
      <c r="B41" s="58">
        <f t="shared" si="5"/>
        <v>0</v>
      </c>
      <c r="C41" s="52" t="str">
        <f t="shared" si="6"/>
        <v/>
      </c>
      <c r="D41" s="52" t="str">
        <f t="shared" si="7"/>
        <v/>
      </c>
      <c r="F41" s="40"/>
      <c r="G41" s="47">
        <v>17</v>
      </c>
      <c r="H41" s="39">
        <f t="shared" si="0"/>
        <v>0</v>
      </c>
      <c r="I41" s="39">
        <f t="shared" si="1"/>
        <v>0</v>
      </c>
      <c r="J41" s="39">
        <f t="shared" si="2"/>
        <v>0</v>
      </c>
      <c r="K41" s="39">
        <f t="shared" si="3"/>
        <v>0</v>
      </c>
      <c r="L41" s="39">
        <f t="shared" si="4"/>
        <v>0</v>
      </c>
      <c r="M41" s="59"/>
    </row>
    <row r="42" spans="1:13" x14ac:dyDescent="0.25">
      <c r="A42" s="47">
        <v>16</v>
      </c>
      <c r="B42" s="58">
        <f t="shared" si="5"/>
        <v>0</v>
      </c>
      <c r="C42" s="52" t="str">
        <f t="shared" si="6"/>
        <v/>
      </c>
      <c r="D42" s="52" t="str">
        <f t="shared" si="7"/>
        <v/>
      </c>
      <c r="F42" s="40"/>
      <c r="G42" s="47">
        <v>18</v>
      </c>
      <c r="H42" s="39">
        <f t="shared" si="0"/>
        <v>0</v>
      </c>
      <c r="I42" s="39">
        <f t="shared" si="1"/>
        <v>0</v>
      </c>
      <c r="J42" s="39">
        <f t="shared" si="2"/>
        <v>0</v>
      </c>
      <c r="K42" s="39">
        <f t="shared" si="3"/>
        <v>0</v>
      </c>
      <c r="L42" s="39">
        <f t="shared" si="4"/>
        <v>0</v>
      </c>
      <c r="M42" s="59"/>
    </row>
    <row r="43" spans="1:13" x14ac:dyDescent="0.25">
      <c r="A43" s="47">
        <v>17</v>
      </c>
      <c r="B43" s="58">
        <f t="shared" si="5"/>
        <v>0</v>
      </c>
      <c r="C43" s="52" t="str">
        <f t="shared" si="6"/>
        <v/>
      </c>
      <c r="D43" s="52" t="str">
        <f t="shared" si="7"/>
        <v/>
      </c>
      <c r="F43" s="40"/>
      <c r="G43" s="47">
        <v>19</v>
      </c>
      <c r="H43" s="39">
        <f t="shared" si="0"/>
        <v>0</v>
      </c>
      <c r="I43" s="39">
        <f t="shared" si="1"/>
        <v>0</v>
      </c>
      <c r="J43" s="39">
        <f t="shared" si="2"/>
        <v>0</v>
      </c>
      <c r="K43" s="39">
        <f t="shared" si="3"/>
        <v>0</v>
      </c>
      <c r="L43" s="39">
        <f t="shared" si="4"/>
        <v>0</v>
      </c>
      <c r="M43" s="59"/>
    </row>
    <row r="44" spans="1:13" x14ac:dyDescent="0.25">
      <c r="A44" s="47">
        <v>18</v>
      </c>
      <c r="B44" s="58">
        <f t="shared" si="5"/>
        <v>0</v>
      </c>
      <c r="C44" s="52" t="str">
        <f t="shared" si="6"/>
        <v/>
      </c>
      <c r="D44" s="52" t="str">
        <f t="shared" si="7"/>
        <v/>
      </c>
      <c r="F44" s="40"/>
    </row>
    <row r="45" spans="1:13" x14ac:dyDescent="0.25">
      <c r="A45" s="47">
        <v>19</v>
      </c>
      <c r="B45" s="58">
        <f t="shared" si="5"/>
        <v>0</v>
      </c>
      <c r="C45" s="52" t="str">
        <f t="shared" si="6"/>
        <v/>
      </c>
      <c r="D45" s="52" t="str">
        <f t="shared" si="7"/>
        <v/>
      </c>
      <c r="F45" s="40"/>
    </row>
    <row r="46" spans="1:13" ht="15.75" thickBot="1" x14ac:dyDescent="0.3">
      <c r="A46" s="60"/>
      <c r="B46" s="60"/>
      <c r="C46" s="60"/>
      <c r="D46" s="60"/>
      <c r="E46" s="40"/>
      <c r="F46" s="40"/>
      <c r="H46" s="43" t="s">
        <v>41</v>
      </c>
      <c r="I46" s="43" t="s">
        <v>0</v>
      </c>
      <c r="J46" s="43" t="s">
        <v>1</v>
      </c>
      <c r="K46" s="44" t="s">
        <v>51</v>
      </c>
      <c r="L46" s="45" t="s">
        <v>50</v>
      </c>
    </row>
    <row r="47" spans="1:13" x14ac:dyDescent="0.25">
      <c r="B47" s="68" t="s">
        <v>75</v>
      </c>
      <c r="C47" s="68"/>
      <c r="D47" s="68"/>
      <c r="F47" s="40"/>
      <c r="G47" s="47">
        <v>1</v>
      </c>
      <c r="H47" s="39">
        <f t="shared" ref="H47:L56" si="8">IF(H25=0,"",H25)</f>
        <v>214</v>
      </c>
      <c r="I47" s="39" t="str">
        <f t="shared" si="8"/>
        <v>256APSK</v>
      </c>
      <c r="J47" s="39" t="str">
        <f t="shared" si="8"/>
        <v>3/4</v>
      </c>
      <c r="K47" s="39" t="str">
        <f t="shared" si="8"/>
        <v>S2X</v>
      </c>
      <c r="L47" s="39">
        <f t="shared" si="8"/>
        <v>5.9008547008547012</v>
      </c>
    </row>
    <row r="48" spans="1:13" x14ac:dyDescent="0.25">
      <c r="B48" s="53"/>
      <c r="C48" s="41" t="s">
        <v>55</v>
      </c>
      <c r="D48" s="41" t="s">
        <v>54</v>
      </c>
      <c r="E48" s="41" t="s">
        <v>76</v>
      </c>
      <c r="F48" s="40"/>
      <c r="G48" s="47">
        <v>2</v>
      </c>
      <c r="H48" s="39">
        <f t="shared" si="8"/>
        <v>212</v>
      </c>
      <c r="I48" s="39" t="str">
        <f t="shared" si="8"/>
        <v>256APSK</v>
      </c>
      <c r="J48" s="39" t="str">
        <f t="shared" si="8"/>
        <v>11/15-L</v>
      </c>
      <c r="K48" s="39" t="str">
        <f t="shared" si="8"/>
        <v>S2X</v>
      </c>
      <c r="L48" s="39">
        <f t="shared" si="8"/>
        <v>5.7689865689865689</v>
      </c>
    </row>
    <row r="49" spans="1:12" x14ac:dyDescent="0.25">
      <c r="A49" s="47">
        <v>1</v>
      </c>
      <c r="C49" s="61">
        <f t="shared" ref="C49:C67" si="9">IF(L25=0,"",IF($E$14=$E$4,$D$19,C27))</f>
        <v>70000000</v>
      </c>
      <c r="D49" s="61">
        <f t="shared" ref="D49:D67" si="10">IF(L25=0,"",IF($E$14=$E$3,$C$19,D27))</f>
        <v>413059829.05982906</v>
      </c>
      <c r="E49" s="61">
        <f t="shared" ref="E49:E67" si="11">IF(L25=0,"",C49*$D$15)</f>
        <v>73500000</v>
      </c>
      <c r="F49" s="40"/>
      <c r="G49" s="47">
        <v>3</v>
      </c>
      <c r="H49" s="39">
        <f t="shared" si="8"/>
        <v>210</v>
      </c>
      <c r="I49" s="39" t="str">
        <f t="shared" si="8"/>
        <v>256APSK</v>
      </c>
      <c r="J49" s="39" t="str">
        <f t="shared" si="8"/>
        <v>32/45</v>
      </c>
      <c r="K49" s="39" t="str">
        <f t="shared" si="8"/>
        <v>S2X</v>
      </c>
      <c r="L49" s="39">
        <f t="shared" si="8"/>
        <v>5.5931623931623928</v>
      </c>
    </row>
    <row r="50" spans="1:12" x14ac:dyDescent="0.25">
      <c r="A50" s="47">
        <v>2</v>
      </c>
      <c r="C50" s="61">
        <f t="shared" si="9"/>
        <v>70000000</v>
      </c>
      <c r="D50" s="61">
        <f t="shared" si="10"/>
        <v>403829059.82905984</v>
      </c>
      <c r="E50" s="61">
        <f t="shared" si="11"/>
        <v>73500000</v>
      </c>
      <c r="F50" s="40"/>
      <c r="G50" s="47">
        <v>4</v>
      </c>
      <c r="H50" s="39">
        <f t="shared" si="8"/>
        <v>208</v>
      </c>
      <c r="I50" s="39" t="str">
        <f t="shared" si="8"/>
        <v>256APSK</v>
      </c>
      <c r="J50" s="39" t="str">
        <f t="shared" si="8"/>
        <v>31/45-L</v>
      </c>
      <c r="K50" s="39" t="str">
        <f t="shared" si="8"/>
        <v>S2X</v>
      </c>
      <c r="L50" s="39">
        <f t="shared" si="8"/>
        <v>5.4173382173382176</v>
      </c>
    </row>
    <row r="51" spans="1:12" x14ac:dyDescent="0.25">
      <c r="A51" s="47">
        <v>3</v>
      </c>
      <c r="C51" s="61">
        <f t="shared" si="9"/>
        <v>70000000</v>
      </c>
      <c r="D51" s="61">
        <f t="shared" si="10"/>
        <v>391521367.52136749</v>
      </c>
      <c r="E51" s="61">
        <f t="shared" si="11"/>
        <v>73500000</v>
      </c>
      <c r="F51" s="40"/>
      <c r="G51" s="47">
        <v>5</v>
      </c>
      <c r="H51" s="39">
        <f t="shared" si="8"/>
        <v>206</v>
      </c>
      <c r="I51" s="39" t="str">
        <f t="shared" si="8"/>
        <v>256APSK</v>
      </c>
      <c r="J51" s="39" t="str">
        <f t="shared" si="8"/>
        <v>2/3-L</v>
      </c>
      <c r="K51" s="39" t="str">
        <f t="shared" si="8"/>
        <v>S2X</v>
      </c>
      <c r="L51" s="39">
        <f t="shared" si="8"/>
        <v>5.2415140415140415</v>
      </c>
    </row>
    <row r="52" spans="1:12" x14ac:dyDescent="0.25">
      <c r="A52" s="47">
        <v>4</v>
      </c>
      <c r="C52" s="61">
        <f t="shared" si="9"/>
        <v>70000000</v>
      </c>
      <c r="D52" s="61">
        <f t="shared" si="10"/>
        <v>379213675.21367526</v>
      </c>
      <c r="E52" s="61">
        <f t="shared" si="11"/>
        <v>73500000</v>
      </c>
      <c r="F52" s="40"/>
      <c r="G52" s="47">
        <v>6</v>
      </c>
      <c r="H52" s="39">
        <f t="shared" si="8"/>
        <v>204</v>
      </c>
      <c r="I52" s="39" t="str">
        <f t="shared" si="8"/>
        <v>256APSK</v>
      </c>
      <c r="J52" s="39" t="str">
        <f t="shared" si="8"/>
        <v>29/45-L</v>
      </c>
      <c r="K52" s="39" t="str">
        <f t="shared" si="8"/>
        <v>S2X</v>
      </c>
      <c r="L52" s="39">
        <f t="shared" si="8"/>
        <v>5.0656898656898655</v>
      </c>
    </row>
    <row r="53" spans="1:12" x14ac:dyDescent="0.25">
      <c r="A53" s="47">
        <v>5</v>
      </c>
      <c r="C53" s="61">
        <f t="shared" si="9"/>
        <v>70000000</v>
      </c>
      <c r="D53" s="61">
        <f t="shared" si="10"/>
        <v>366905982.90598291</v>
      </c>
      <c r="E53" s="61">
        <f t="shared" si="11"/>
        <v>73500000</v>
      </c>
      <c r="F53" s="40"/>
      <c r="G53" s="47">
        <v>7</v>
      </c>
      <c r="H53" s="39" t="str">
        <f t="shared" si="8"/>
        <v/>
      </c>
      <c r="I53" s="39" t="str">
        <f t="shared" si="8"/>
        <v/>
      </c>
      <c r="J53" s="39" t="str">
        <f t="shared" si="8"/>
        <v/>
      </c>
      <c r="K53" s="39" t="str">
        <f t="shared" si="8"/>
        <v/>
      </c>
      <c r="L53" s="39" t="str">
        <f t="shared" si="8"/>
        <v/>
      </c>
    </row>
    <row r="54" spans="1:12" x14ac:dyDescent="0.25">
      <c r="A54" s="47">
        <v>6</v>
      </c>
      <c r="C54" s="61">
        <f t="shared" si="9"/>
        <v>70000000</v>
      </c>
      <c r="D54" s="61">
        <f t="shared" si="10"/>
        <v>354598290.59829056</v>
      </c>
      <c r="E54" s="61">
        <f t="shared" si="11"/>
        <v>73500000</v>
      </c>
      <c r="F54" s="40"/>
      <c r="G54" s="47">
        <v>8</v>
      </c>
      <c r="H54" s="39" t="str">
        <f t="shared" si="8"/>
        <v/>
      </c>
      <c r="I54" s="39" t="str">
        <f t="shared" si="8"/>
        <v/>
      </c>
      <c r="J54" s="39" t="str">
        <f t="shared" si="8"/>
        <v/>
      </c>
      <c r="K54" s="39" t="str">
        <f t="shared" si="8"/>
        <v/>
      </c>
      <c r="L54" s="39" t="str">
        <f t="shared" si="8"/>
        <v/>
      </c>
    </row>
    <row r="55" spans="1:12" x14ac:dyDescent="0.25">
      <c r="A55" s="47">
        <v>7</v>
      </c>
      <c r="C55" s="61" t="str">
        <f t="shared" si="9"/>
        <v/>
      </c>
      <c r="D55" s="61" t="str">
        <f t="shared" si="10"/>
        <v/>
      </c>
      <c r="E55" s="61" t="str">
        <f t="shared" si="11"/>
        <v/>
      </c>
      <c r="F55" s="40"/>
      <c r="G55" s="47">
        <v>9</v>
      </c>
      <c r="H55" s="39" t="str">
        <f t="shared" si="8"/>
        <v/>
      </c>
      <c r="I55" s="39" t="str">
        <f t="shared" si="8"/>
        <v/>
      </c>
      <c r="J55" s="39" t="str">
        <f t="shared" si="8"/>
        <v/>
      </c>
      <c r="K55" s="39" t="str">
        <f t="shared" si="8"/>
        <v/>
      </c>
      <c r="L55" s="39" t="str">
        <f t="shared" si="8"/>
        <v/>
      </c>
    </row>
    <row r="56" spans="1:12" x14ac:dyDescent="0.25">
      <c r="A56" s="47">
        <v>8</v>
      </c>
      <c r="C56" s="61" t="str">
        <f t="shared" si="9"/>
        <v/>
      </c>
      <c r="D56" s="61" t="str">
        <f t="shared" si="10"/>
        <v/>
      </c>
      <c r="E56" s="61" t="str">
        <f t="shared" si="11"/>
        <v/>
      </c>
      <c r="F56" s="40"/>
      <c r="G56" s="47">
        <v>10</v>
      </c>
      <c r="H56" s="39" t="str">
        <f t="shared" si="8"/>
        <v/>
      </c>
      <c r="I56" s="39" t="str">
        <f t="shared" si="8"/>
        <v/>
      </c>
      <c r="J56" s="39" t="str">
        <f t="shared" si="8"/>
        <v/>
      </c>
      <c r="K56" s="39" t="str">
        <f t="shared" si="8"/>
        <v/>
      </c>
      <c r="L56" s="39" t="str">
        <f t="shared" si="8"/>
        <v/>
      </c>
    </row>
    <row r="57" spans="1:12" x14ac:dyDescent="0.25">
      <c r="A57" s="47">
        <v>9</v>
      </c>
      <c r="C57" s="61" t="str">
        <f t="shared" si="9"/>
        <v/>
      </c>
      <c r="D57" s="61" t="str">
        <f t="shared" si="10"/>
        <v/>
      </c>
      <c r="E57" s="61" t="str">
        <f t="shared" si="11"/>
        <v/>
      </c>
      <c r="F57" s="40"/>
      <c r="G57" s="47">
        <v>11</v>
      </c>
      <c r="H57" s="39" t="str">
        <f t="shared" ref="H57:L65" si="12">IF(H35=0,"",H35)</f>
        <v/>
      </c>
      <c r="I57" s="39" t="str">
        <f t="shared" si="12"/>
        <v/>
      </c>
      <c r="J57" s="39" t="str">
        <f t="shared" si="12"/>
        <v/>
      </c>
      <c r="K57" s="39" t="str">
        <f t="shared" si="12"/>
        <v/>
      </c>
      <c r="L57" s="39" t="str">
        <f t="shared" si="12"/>
        <v/>
      </c>
    </row>
    <row r="58" spans="1:12" x14ac:dyDescent="0.25">
      <c r="A58" s="47">
        <v>10</v>
      </c>
      <c r="C58" s="61" t="str">
        <f t="shared" si="9"/>
        <v/>
      </c>
      <c r="D58" s="61" t="str">
        <f t="shared" si="10"/>
        <v/>
      </c>
      <c r="E58" s="61" t="str">
        <f t="shared" si="11"/>
        <v/>
      </c>
      <c r="F58" s="40"/>
      <c r="G58" s="47">
        <v>12</v>
      </c>
      <c r="H58" s="39" t="str">
        <f t="shared" si="12"/>
        <v/>
      </c>
      <c r="I58" s="39" t="str">
        <f t="shared" si="12"/>
        <v/>
      </c>
      <c r="J58" s="39" t="str">
        <f t="shared" si="12"/>
        <v/>
      </c>
      <c r="K58" s="39" t="str">
        <f t="shared" si="12"/>
        <v/>
      </c>
      <c r="L58" s="39" t="str">
        <f t="shared" si="12"/>
        <v/>
      </c>
    </row>
    <row r="59" spans="1:12" x14ac:dyDescent="0.25">
      <c r="A59" s="47">
        <v>11</v>
      </c>
      <c r="C59" s="61" t="str">
        <f t="shared" si="9"/>
        <v/>
      </c>
      <c r="D59" s="61" t="str">
        <f t="shared" si="10"/>
        <v/>
      </c>
      <c r="E59" s="61" t="str">
        <f t="shared" si="11"/>
        <v/>
      </c>
      <c r="F59" s="40"/>
      <c r="G59" s="47">
        <v>13</v>
      </c>
      <c r="H59" s="39" t="str">
        <f t="shared" si="12"/>
        <v/>
      </c>
      <c r="I59" s="39" t="str">
        <f t="shared" si="12"/>
        <v/>
      </c>
      <c r="J59" s="39" t="str">
        <f t="shared" si="12"/>
        <v/>
      </c>
      <c r="K59" s="39" t="str">
        <f t="shared" si="12"/>
        <v/>
      </c>
      <c r="L59" s="39" t="str">
        <f t="shared" si="12"/>
        <v/>
      </c>
    </row>
    <row r="60" spans="1:12" x14ac:dyDescent="0.25">
      <c r="A60" s="47">
        <v>12</v>
      </c>
      <c r="C60" s="61" t="str">
        <f t="shared" si="9"/>
        <v/>
      </c>
      <c r="D60" s="61" t="str">
        <f t="shared" si="10"/>
        <v/>
      </c>
      <c r="E60" s="61" t="str">
        <f t="shared" si="11"/>
        <v/>
      </c>
      <c r="F60" s="40"/>
      <c r="G60" s="47">
        <v>14</v>
      </c>
      <c r="H60" s="39" t="str">
        <f t="shared" si="12"/>
        <v/>
      </c>
      <c r="I60" s="39" t="str">
        <f t="shared" si="12"/>
        <v/>
      </c>
      <c r="J60" s="39" t="str">
        <f t="shared" si="12"/>
        <v/>
      </c>
      <c r="K60" s="39" t="str">
        <f t="shared" si="12"/>
        <v/>
      </c>
      <c r="L60" s="39" t="str">
        <f t="shared" si="12"/>
        <v/>
      </c>
    </row>
    <row r="61" spans="1:12" x14ac:dyDescent="0.25">
      <c r="A61" s="47">
        <v>13</v>
      </c>
      <c r="C61" s="61" t="str">
        <f t="shared" si="9"/>
        <v/>
      </c>
      <c r="D61" s="61" t="str">
        <f t="shared" si="10"/>
        <v/>
      </c>
      <c r="E61" s="61" t="str">
        <f t="shared" si="11"/>
        <v/>
      </c>
      <c r="F61" s="40"/>
      <c r="G61" s="47">
        <v>15</v>
      </c>
      <c r="H61" s="39" t="str">
        <f t="shared" si="12"/>
        <v/>
      </c>
      <c r="I61" s="39" t="str">
        <f t="shared" si="12"/>
        <v/>
      </c>
      <c r="J61" s="39" t="str">
        <f t="shared" si="12"/>
        <v/>
      </c>
      <c r="K61" s="39" t="str">
        <f t="shared" si="12"/>
        <v/>
      </c>
      <c r="L61" s="39" t="str">
        <f t="shared" si="12"/>
        <v/>
      </c>
    </row>
    <row r="62" spans="1:12" x14ac:dyDescent="0.25">
      <c r="A62" s="47">
        <v>14</v>
      </c>
      <c r="C62" s="61" t="str">
        <f t="shared" si="9"/>
        <v/>
      </c>
      <c r="D62" s="61" t="str">
        <f t="shared" si="10"/>
        <v/>
      </c>
      <c r="E62" s="61" t="str">
        <f t="shared" si="11"/>
        <v/>
      </c>
      <c r="F62" s="40"/>
      <c r="G62" s="47">
        <v>16</v>
      </c>
      <c r="H62" s="39" t="str">
        <f t="shared" si="12"/>
        <v/>
      </c>
      <c r="I62" s="39" t="str">
        <f t="shared" si="12"/>
        <v/>
      </c>
      <c r="J62" s="39" t="str">
        <f t="shared" si="12"/>
        <v/>
      </c>
      <c r="K62" s="39" t="str">
        <f t="shared" si="12"/>
        <v/>
      </c>
      <c r="L62" s="39" t="str">
        <f t="shared" si="12"/>
        <v/>
      </c>
    </row>
    <row r="63" spans="1:12" x14ac:dyDescent="0.25">
      <c r="A63" s="47">
        <v>15</v>
      </c>
      <c r="C63" s="61" t="str">
        <f t="shared" si="9"/>
        <v/>
      </c>
      <c r="D63" s="61" t="str">
        <f t="shared" si="10"/>
        <v/>
      </c>
      <c r="E63" s="61" t="str">
        <f t="shared" si="11"/>
        <v/>
      </c>
      <c r="F63" s="40"/>
      <c r="G63" s="47">
        <v>17</v>
      </c>
      <c r="H63" s="39" t="str">
        <f t="shared" si="12"/>
        <v/>
      </c>
      <c r="I63" s="39" t="str">
        <f t="shared" si="12"/>
        <v/>
      </c>
      <c r="J63" s="39" t="str">
        <f t="shared" si="12"/>
        <v/>
      </c>
      <c r="K63" s="39" t="str">
        <f t="shared" si="12"/>
        <v/>
      </c>
      <c r="L63" s="39" t="str">
        <f t="shared" si="12"/>
        <v/>
      </c>
    </row>
    <row r="64" spans="1:12" x14ac:dyDescent="0.25">
      <c r="A64" s="47">
        <v>16</v>
      </c>
      <c r="C64" s="61" t="str">
        <f t="shared" si="9"/>
        <v/>
      </c>
      <c r="D64" s="61" t="str">
        <f t="shared" si="10"/>
        <v/>
      </c>
      <c r="E64" s="61" t="str">
        <f t="shared" si="11"/>
        <v/>
      </c>
      <c r="F64" s="40"/>
      <c r="G64" s="47">
        <v>18</v>
      </c>
      <c r="H64" s="39" t="str">
        <f t="shared" si="12"/>
        <v/>
      </c>
      <c r="I64" s="39" t="str">
        <f t="shared" si="12"/>
        <v/>
      </c>
      <c r="J64" s="39" t="str">
        <f t="shared" si="12"/>
        <v/>
      </c>
      <c r="K64" s="39" t="str">
        <f t="shared" si="12"/>
        <v/>
      </c>
      <c r="L64" s="39" t="str">
        <f t="shared" si="12"/>
        <v/>
      </c>
    </row>
    <row r="65" spans="1:12" x14ac:dyDescent="0.25">
      <c r="A65" s="47">
        <v>17</v>
      </c>
      <c r="C65" s="61" t="str">
        <f t="shared" si="9"/>
        <v/>
      </c>
      <c r="D65" s="61" t="str">
        <f t="shared" si="10"/>
        <v/>
      </c>
      <c r="E65" s="61" t="str">
        <f t="shared" si="11"/>
        <v/>
      </c>
      <c r="G65" s="47">
        <v>19</v>
      </c>
      <c r="H65" s="39" t="str">
        <f t="shared" si="12"/>
        <v/>
      </c>
      <c r="I65" s="39" t="str">
        <f t="shared" si="12"/>
        <v/>
      </c>
      <c r="J65" s="39" t="str">
        <f t="shared" si="12"/>
        <v/>
      </c>
      <c r="K65" s="39" t="str">
        <f t="shared" si="12"/>
        <v/>
      </c>
      <c r="L65" s="39" t="str">
        <f t="shared" si="12"/>
        <v/>
      </c>
    </row>
    <row r="66" spans="1:12" x14ac:dyDescent="0.25">
      <c r="A66" s="47">
        <v>18</v>
      </c>
      <c r="C66" s="61" t="str">
        <f t="shared" si="9"/>
        <v/>
      </c>
      <c r="D66" s="61" t="str">
        <f t="shared" si="10"/>
        <v/>
      </c>
      <c r="E66" s="61" t="str">
        <f t="shared" si="11"/>
        <v/>
      </c>
    </row>
    <row r="67" spans="1:12" x14ac:dyDescent="0.25">
      <c r="A67" s="47">
        <v>19</v>
      </c>
      <c r="C67" s="61" t="str">
        <f t="shared" si="9"/>
        <v/>
      </c>
      <c r="D67" s="61" t="str">
        <f t="shared" si="10"/>
        <v/>
      </c>
      <c r="E67" s="61" t="str">
        <f t="shared" si="11"/>
        <v/>
      </c>
    </row>
  </sheetData>
  <sheetProtection algorithmName="SHA-512" hashValue="jlbX/Ut/i0ndF6aAILIXa0755Txa0FKj6yCqcrS/0o5pGy4JjPPWAFuMX5lardIN9X2c0d7W0qh4nL6bH37dzg==" saltValue="bwXJVoDdQwYoJgG5oW9Thg==" spinCount="100000" sheet="1" selectLockedCells="1" selectUnlockedCells="1"/>
  <mergeCells count="9">
    <mergeCell ref="T1:X1"/>
    <mergeCell ref="Z1:AD1"/>
    <mergeCell ref="C17:D17"/>
    <mergeCell ref="B25:D25"/>
    <mergeCell ref="B47:D47"/>
    <mergeCell ref="A1:D1"/>
    <mergeCell ref="A12:D12"/>
    <mergeCell ref="H1:L1"/>
    <mergeCell ref="N1:R1"/>
  </mergeCells>
  <pageMargins left="0.7" right="0.7" top="0.75" bottom="0.75" header="0.3" footer="0.3"/>
  <pageSetup paperSize="9" orientation="portrait" r:id="rId1"/>
  <ignoredErrors>
    <ignoredError sqref="H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90"/>
  <sheetViews>
    <sheetView topLeftCell="A79" workbookViewId="0">
      <selection activeCell="V158" sqref="V158"/>
    </sheetView>
  </sheetViews>
  <sheetFormatPr defaultRowHeight="15" x14ac:dyDescent="0.25"/>
  <cols>
    <col min="1" max="1" width="9" style="2" bestFit="1" customWidth="1"/>
    <col min="2" max="2" width="11.28515625" style="2" bestFit="1" customWidth="1"/>
    <col min="3" max="3" width="7.42578125" style="2" bestFit="1" customWidth="1"/>
    <col min="4" max="4" width="8.85546875" style="2" bestFit="1" customWidth="1"/>
    <col min="5" max="5" width="10.42578125" style="2" bestFit="1" customWidth="1"/>
    <col min="6" max="6" width="6" style="2" bestFit="1" customWidth="1"/>
    <col min="7" max="7" width="11" style="10" bestFit="1" customWidth="1"/>
    <col min="8" max="8" width="2.7109375" style="5" customWidth="1"/>
    <col min="9" max="9" width="9" style="2" bestFit="1" customWidth="1"/>
    <col min="10" max="10" width="11.28515625" style="2" bestFit="1" customWidth="1"/>
    <col min="11" max="11" width="5.85546875" style="2" bestFit="1" customWidth="1"/>
    <col min="12" max="12" width="8.85546875" style="2" bestFit="1" customWidth="1"/>
    <col min="13" max="13" width="10.42578125" style="2" bestFit="1" customWidth="1"/>
    <col min="14" max="14" width="6" style="2" bestFit="1" customWidth="1"/>
    <col min="15" max="15" width="11" style="9" bestFit="1" customWidth="1"/>
    <col min="16" max="16" width="2.5703125" style="5" customWidth="1"/>
    <col min="17" max="17" width="9" style="2" bestFit="1" customWidth="1"/>
    <col min="18" max="18" width="11.28515625" style="2" bestFit="1" customWidth="1"/>
    <col min="19" max="19" width="7.42578125" style="2" bestFit="1" customWidth="1"/>
    <col min="20" max="20" width="8.85546875" style="2" bestFit="1" customWidth="1"/>
    <col min="21" max="21" width="10.42578125" style="2" bestFit="1" customWidth="1"/>
    <col min="22" max="22" width="6" style="2" bestFit="1" customWidth="1"/>
    <col min="23" max="23" width="11" style="9" bestFit="1" customWidth="1"/>
    <col min="24" max="24" width="2" style="5" customWidth="1"/>
    <col min="25" max="25" width="9" style="2" bestFit="1" customWidth="1"/>
    <col min="26" max="26" width="11.28515625" style="2" bestFit="1" customWidth="1"/>
    <col min="27" max="27" width="5.85546875" style="2" bestFit="1" customWidth="1"/>
    <col min="28" max="28" width="8.85546875" style="2" bestFit="1" customWidth="1"/>
    <col min="29" max="29" width="10.42578125" style="2" bestFit="1" customWidth="1"/>
    <col min="30" max="30" width="6" style="2" bestFit="1" customWidth="1"/>
    <col min="31" max="31" width="11" style="9" bestFit="1" customWidth="1"/>
    <col min="32" max="16384" width="9.140625" style="2"/>
  </cols>
  <sheetData>
    <row r="1" spans="1:31" ht="15.75" thickBot="1" x14ac:dyDescent="0.3">
      <c r="A1" s="3" t="s">
        <v>41</v>
      </c>
      <c r="B1" s="3" t="s">
        <v>0</v>
      </c>
      <c r="C1" s="3" t="s">
        <v>1</v>
      </c>
      <c r="D1" s="4" t="s">
        <v>51</v>
      </c>
      <c r="E1" s="3" t="s">
        <v>2</v>
      </c>
      <c r="F1" s="3" t="s">
        <v>3</v>
      </c>
      <c r="G1" s="12" t="s">
        <v>50</v>
      </c>
      <c r="H1" s="11"/>
      <c r="I1" s="3" t="s">
        <v>41</v>
      </c>
      <c r="J1" s="3" t="s">
        <v>0</v>
      </c>
      <c r="K1" s="3" t="s">
        <v>1</v>
      </c>
      <c r="L1" s="4" t="s">
        <v>51</v>
      </c>
      <c r="M1" s="3" t="s">
        <v>2</v>
      </c>
      <c r="N1" s="3" t="s">
        <v>3</v>
      </c>
      <c r="O1" s="12" t="s">
        <v>50</v>
      </c>
      <c r="P1" s="11"/>
      <c r="Q1" s="3" t="s">
        <v>41</v>
      </c>
      <c r="R1" s="3" t="s">
        <v>0</v>
      </c>
      <c r="S1" s="3" t="s">
        <v>1</v>
      </c>
      <c r="T1" s="4" t="s">
        <v>51</v>
      </c>
      <c r="U1" s="3" t="s">
        <v>2</v>
      </c>
      <c r="V1" s="3" t="s">
        <v>3</v>
      </c>
      <c r="W1" s="12" t="s">
        <v>50</v>
      </c>
      <c r="X1" s="11"/>
      <c r="Y1" s="3" t="s">
        <v>41</v>
      </c>
      <c r="Z1" s="3" t="s">
        <v>0</v>
      </c>
      <c r="AA1" s="3" t="s">
        <v>1</v>
      </c>
      <c r="AB1" s="4" t="s">
        <v>51</v>
      </c>
      <c r="AC1" s="3" t="s">
        <v>2</v>
      </c>
      <c r="AD1" s="3" t="s">
        <v>3</v>
      </c>
      <c r="AE1" s="12" t="s">
        <v>50</v>
      </c>
    </row>
    <row r="2" spans="1:31" x14ac:dyDescent="0.25">
      <c r="A2" s="7">
        <v>44</v>
      </c>
      <c r="B2" s="7" t="s">
        <v>4</v>
      </c>
      <c r="C2" s="13" t="s">
        <v>37</v>
      </c>
      <c r="D2" s="13" t="s">
        <v>52</v>
      </c>
      <c r="E2" s="7" t="s">
        <v>21</v>
      </c>
      <c r="F2" s="7" t="s">
        <v>5</v>
      </c>
      <c r="G2" s="14">
        <v>1.7886118805786395</v>
      </c>
      <c r="I2" s="2">
        <v>42</v>
      </c>
      <c r="J2" s="2" t="s">
        <v>4</v>
      </c>
      <c r="K2" s="1" t="s">
        <v>36</v>
      </c>
      <c r="L2" s="1" t="s">
        <v>52</v>
      </c>
      <c r="M2" s="2" t="s">
        <v>39</v>
      </c>
      <c r="N2" s="2" t="s">
        <v>5</v>
      </c>
      <c r="O2" s="9">
        <v>1.727960927960928</v>
      </c>
      <c r="Q2" s="7">
        <v>45</v>
      </c>
      <c r="R2" s="7" t="s">
        <v>4</v>
      </c>
      <c r="S2" s="13" t="s">
        <v>37</v>
      </c>
      <c r="T2" s="13" t="s">
        <v>52</v>
      </c>
      <c r="U2" s="7" t="s">
        <v>21</v>
      </c>
      <c r="V2" s="7" t="s">
        <v>42</v>
      </c>
      <c r="W2" s="15">
        <v>1.7460489153296075</v>
      </c>
      <c r="Y2" s="2">
        <v>43</v>
      </c>
      <c r="Z2" s="2" t="s">
        <v>4</v>
      </c>
      <c r="AA2" s="1" t="s">
        <v>36</v>
      </c>
      <c r="AB2" s="1" t="s">
        <v>52</v>
      </c>
      <c r="AC2" s="2" t="s">
        <v>39</v>
      </c>
      <c r="AD2" s="2" t="s">
        <v>42</v>
      </c>
      <c r="AE2" s="9">
        <v>1.6908004778972521</v>
      </c>
    </row>
    <row r="3" spans="1:31" x14ac:dyDescent="0.25">
      <c r="A3" s="2">
        <v>40</v>
      </c>
      <c r="B3" s="2" t="s">
        <v>4</v>
      </c>
      <c r="C3" s="1" t="s">
        <v>36</v>
      </c>
      <c r="D3" s="1" t="s">
        <v>52</v>
      </c>
      <c r="E3" s="2" t="s">
        <v>21</v>
      </c>
      <c r="F3" s="2" t="s">
        <v>5</v>
      </c>
      <c r="G3" s="10">
        <v>1.7664512157586949</v>
      </c>
      <c r="I3" s="2">
        <v>38</v>
      </c>
      <c r="J3" s="2" t="s">
        <v>4</v>
      </c>
      <c r="K3" s="1" t="s">
        <v>32</v>
      </c>
      <c r="L3" s="1" t="s">
        <v>52</v>
      </c>
      <c r="M3" s="2" t="s">
        <v>39</v>
      </c>
      <c r="N3" s="2" t="s">
        <v>5</v>
      </c>
      <c r="O3" s="9">
        <v>1.5960927960927962</v>
      </c>
      <c r="Q3" s="2">
        <v>41</v>
      </c>
      <c r="R3" s="2" t="s">
        <v>4</v>
      </c>
      <c r="S3" s="1" t="s">
        <v>36</v>
      </c>
      <c r="T3" s="1" t="s">
        <v>52</v>
      </c>
      <c r="U3" s="2" t="s">
        <v>21</v>
      </c>
      <c r="V3" s="2" t="s">
        <v>42</v>
      </c>
      <c r="W3" s="9">
        <v>1.7244156000240369</v>
      </c>
      <c r="Y3" s="2">
        <v>39</v>
      </c>
      <c r="Z3" s="2" t="s">
        <v>4</v>
      </c>
      <c r="AA3" s="1" t="s">
        <v>32</v>
      </c>
      <c r="AB3" s="1" t="s">
        <v>52</v>
      </c>
      <c r="AC3" s="2" t="s">
        <v>39</v>
      </c>
      <c r="AD3" s="2" t="s">
        <v>42</v>
      </c>
      <c r="AE3" s="9">
        <v>1.5617682198327361</v>
      </c>
    </row>
    <row r="4" spans="1:31" x14ac:dyDescent="0.25">
      <c r="A4" s="2">
        <v>36</v>
      </c>
      <c r="B4" s="2" t="s">
        <v>4</v>
      </c>
      <c r="C4" s="1" t="s">
        <v>32</v>
      </c>
      <c r="D4" s="1" t="s">
        <v>52</v>
      </c>
      <c r="E4" s="2" t="s">
        <v>21</v>
      </c>
      <c r="F4" s="2" t="s">
        <v>5</v>
      </c>
      <c r="G4" s="10">
        <v>1.65466297322253</v>
      </c>
      <c r="I4" s="2">
        <v>34</v>
      </c>
      <c r="J4" s="2" t="s">
        <v>4</v>
      </c>
      <c r="K4" s="1" t="s">
        <v>31</v>
      </c>
      <c r="L4" s="1" t="s">
        <v>52</v>
      </c>
      <c r="M4" s="2" t="s">
        <v>39</v>
      </c>
      <c r="N4" s="2" t="s">
        <v>5</v>
      </c>
      <c r="O4" s="9">
        <v>1.5081807081807082</v>
      </c>
      <c r="Q4" s="2">
        <v>37</v>
      </c>
      <c r="R4" s="2" t="s">
        <v>4</v>
      </c>
      <c r="S4" s="1" t="s">
        <v>32</v>
      </c>
      <c r="T4" s="1" t="s">
        <v>52</v>
      </c>
      <c r="U4" s="2" t="s">
        <v>21</v>
      </c>
      <c r="V4" s="2" t="s">
        <v>42</v>
      </c>
      <c r="W4" s="9">
        <v>1.6152875428159366</v>
      </c>
      <c r="Y4" s="2">
        <v>35</v>
      </c>
      <c r="Z4" s="2" t="s">
        <v>4</v>
      </c>
      <c r="AA4" s="1" t="s">
        <v>31</v>
      </c>
      <c r="AB4" s="1" t="s">
        <v>52</v>
      </c>
      <c r="AC4" s="2" t="s">
        <v>39</v>
      </c>
      <c r="AD4" s="2" t="s">
        <v>42</v>
      </c>
      <c r="AE4" s="9">
        <v>1.4757467144563918</v>
      </c>
    </row>
    <row r="5" spans="1:31" x14ac:dyDescent="0.25">
      <c r="A5" s="2">
        <v>32</v>
      </c>
      <c r="B5" s="2" t="s">
        <v>4</v>
      </c>
      <c r="C5" s="1" t="s">
        <v>31</v>
      </c>
      <c r="D5" s="1" t="s">
        <v>52</v>
      </c>
      <c r="E5" s="2" t="s">
        <v>21</v>
      </c>
      <c r="F5" s="2" t="s">
        <v>5</v>
      </c>
      <c r="G5" s="10">
        <v>1.5871960603262543</v>
      </c>
      <c r="I5" s="2">
        <v>30</v>
      </c>
      <c r="J5" s="2" t="s">
        <v>4</v>
      </c>
      <c r="K5" s="1" t="s">
        <v>35</v>
      </c>
      <c r="L5" s="1" t="s">
        <v>52</v>
      </c>
      <c r="M5" s="2" t="s">
        <v>39</v>
      </c>
      <c r="N5" s="2" t="s">
        <v>5</v>
      </c>
      <c r="O5" s="9">
        <v>1.4202686202686203</v>
      </c>
      <c r="Q5" s="2">
        <v>33</v>
      </c>
      <c r="R5" s="2" t="s">
        <v>4</v>
      </c>
      <c r="S5" s="1" t="s">
        <v>31</v>
      </c>
      <c r="T5" s="1" t="s">
        <v>52</v>
      </c>
      <c r="U5" s="2" t="s">
        <v>21</v>
      </c>
      <c r="V5" s="2" t="s">
        <v>42</v>
      </c>
      <c r="W5" s="9">
        <v>1.5494261162189773</v>
      </c>
      <c r="Y5" s="2">
        <v>31</v>
      </c>
      <c r="Z5" s="2" t="s">
        <v>4</v>
      </c>
      <c r="AA5" s="1" t="s">
        <v>35</v>
      </c>
      <c r="AB5" s="1" t="s">
        <v>52</v>
      </c>
      <c r="AC5" s="2" t="s">
        <v>39</v>
      </c>
      <c r="AD5" s="2" t="s">
        <v>42</v>
      </c>
      <c r="AE5" s="9">
        <v>1.3897252090800478</v>
      </c>
    </row>
    <row r="6" spans="1:31" x14ac:dyDescent="0.25">
      <c r="A6" s="2">
        <v>28</v>
      </c>
      <c r="B6" s="2" t="s">
        <v>4</v>
      </c>
      <c r="C6" s="1" t="s">
        <v>35</v>
      </c>
      <c r="D6" s="1" t="s">
        <v>52</v>
      </c>
      <c r="E6" s="2" t="s">
        <v>21</v>
      </c>
      <c r="F6" s="2" t="s">
        <v>5</v>
      </c>
      <c r="G6" s="10">
        <v>1.4874730686365036</v>
      </c>
      <c r="I6" s="2">
        <v>226</v>
      </c>
      <c r="J6" s="2" t="s">
        <v>4</v>
      </c>
      <c r="K6" s="1" t="s">
        <v>30</v>
      </c>
      <c r="L6" s="1" t="s">
        <v>53</v>
      </c>
      <c r="M6" s="2" t="s">
        <v>39</v>
      </c>
      <c r="N6" s="2" t="s">
        <v>5</v>
      </c>
      <c r="O6" s="9">
        <v>1.3763125763125763</v>
      </c>
      <c r="Q6" s="2">
        <v>29</v>
      </c>
      <c r="R6" s="2" t="s">
        <v>4</v>
      </c>
      <c r="S6" s="1" t="s">
        <v>35</v>
      </c>
      <c r="T6" s="1" t="s">
        <v>52</v>
      </c>
      <c r="U6" s="2" t="s">
        <v>21</v>
      </c>
      <c r="V6" s="2" t="s">
        <v>42</v>
      </c>
      <c r="W6" s="9">
        <v>1.4520761973439096</v>
      </c>
      <c r="Y6" s="2">
        <v>227</v>
      </c>
      <c r="Z6" s="2" t="s">
        <v>4</v>
      </c>
      <c r="AA6" s="1" t="s">
        <v>30</v>
      </c>
      <c r="AB6" s="1" t="s">
        <v>53</v>
      </c>
      <c r="AC6" s="2" t="s">
        <v>39</v>
      </c>
      <c r="AD6" s="2" t="s">
        <v>42</v>
      </c>
      <c r="AE6" s="9">
        <v>1.3467144563918758</v>
      </c>
    </row>
    <row r="7" spans="1:31" x14ac:dyDescent="0.25">
      <c r="A7" s="2">
        <v>24</v>
      </c>
      <c r="B7" s="2" t="s">
        <v>4</v>
      </c>
      <c r="C7" s="1" t="s">
        <v>12</v>
      </c>
      <c r="D7" s="1" t="s">
        <v>52</v>
      </c>
      <c r="E7" s="2" t="s">
        <v>21</v>
      </c>
      <c r="F7" s="2" t="s">
        <v>5</v>
      </c>
      <c r="G7" s="10">
        <v>1.3222530009233611</v>
      </c>
      <c r="I7" s="2">
        <v>26</v>
      </c>
      <c r="J7" s="2" t="s">
        <v>4</v>
      </c>
      <c r="K7" s="1" t="s">
        <v>12</v>
      </c>
      <c r="L7" s="1" t="s">
        <v>52</v>
      </c>
      <c r="M7" s="2" t="s">
        <v>39</v>
      </c>
      <c r="N7" s="2" t="s">
        <v>5</v>
      </c>
      <c r="O7" s="9">
        <v>1.2884004884004885</v>
      </c>
      <c r="Q7" s="2">
        <v>25</v>
      </c>
      <c r="R7" s="2" t="s">
        <v>4</v>
      </c>
      <c r="S7" s="1" t="s">
        <v>12</v>
      </c>
      <c r="T7" s="1" t="s">
        <v>52</v>
      </c>
      <c r="U7" s="2" t="s">
        <v>21</v>
      </c>
      <c r="V7" s="2" t="s">
        <v>42</v>
      </c>
      <c r="W7" s="9">
        <v>1.2907878132323778</v>
      </c>
      <c r="Y7" s="2">
        <v>27</v>
      </c>
      <c r="Z7" s="2" t="s">
        <v>4</v>
      </c>
      <c r="AA7" s="1" t="s">
        <v>12</v>
      </c>
      <c r="AB7" s="1" t="s">
        <v>52</v>
      </c>
      <c r="AC7" s="2" t="s">
        <v>39</v>
      </c>
      <c r="AD7" s="2" t="s">
        <v>42</v>
      </c>
      <c r="AE7" s="9">
        <v>1.2606929510155316</v>
      </c>
    </row>
    <row r="8" spans="1:31" x14ac:dyDescent="0.25">
      <c r="A8" s="2">
        <v>20</v>
      </c>
      <c r="B8" s="2" t="s">
        <v>4</v>
      </c>
      <c r="C8" s="1" t="s">
        <v>11</v>
      </c>
      <c r="D8" s="1" t="s">
        <v>52</v>
      </c>
      <c r="E8" s="2" t="s">
        <v>21</v>
      </c>
      <c r="F8" s="2" t="s">
        <v>5</v>
      </c>
      <c r="G8" s="10">
        <v>1.1883040935672515</v>
      </c>
      <c r="I8" s="2">
        <v>22</v>
      </c>
      <c r="J8" s="2" t="s">
        <v>4</v>
      </c>
      <c r="K8" s="1" t="s">
        <v>11</v>
      </c>
      <c r="L8" s="1" t="s">
        <v>52</v>
      </c>
      <c r="M8" s="2" t="s">
        <v>39</v>
      </c>
      <c r="N8" s="2" t="s">
        <v>5</v>
      </c>
      <c r="O8" s="9">
        <v>1.1565323565323566</v>
      </c>
      <c r="Q8" s="2">
        <v>21</v>
      </c>
      <c r="R8" s="2" t="s">
        <v>4</v>
      </c>
      <c r="S8" s="1" t="s">
        <v>11</v>
      </c>
      <c r="T8" s="1" t="s">
        <v>52</v>
      </c>
      <c r="U8" s="2" t="s">
        <v>21</v>
      </c>
      <c r="V8" s="2" t="s">
        <v>42</v>
      </c>
      <c r="W8" s="9">
        <v>1.1600264407187069</v>
      </c>
      <c r="Y8" s="2">
        <v>23</v>
      </c>
      <c r="Z8" s="2" t="s">
        <v>4</v>
      </c>
      <c r="AA8" s="1" t="s">
        <v>11</v>
      </c>
      <c r="AB8" s="1" t="s">
        <v>52</v>
      </c>
      <c r="AC8" s="2" t="s">
        <v>39</v>
      </c>
      <c r="AD8" s="2" t="s">
        <v>42</v>
      </c>
      <c r="AE8" s="9">
        <v>1.1316606929510156</v>
      </c>
    </row>
    <row r="9" spans="1:31" x14ac:dyDescent="0.25">
      <c r="A9" s="2">
        <v>136</v>
      </c>
      <c r="B9" s="2" t="s">
        <v>4</v>
      </c>
      <c r="C9" s="1" t="s">
        <v>23</v>
      </c>
      <c r="D9" s="1" t="s">
        <v>53</v>
      </c>
      <c r="E9" s="2" t="s">
        <v>21</v>
      </c>
      <c r="F9" s="2" t="s">
        <v>5</v>
      </c>
      <c r="G9" s="10">
        <v>1.0885811018775007</v>
      </c>
      <c r="I9" s="2">
        <v>224</v>
      </c>
      <c r="J9" s="2" t="s">
        <v>4</v>
      </c>
      <c r="K9" s="1" t="s">
        <v>10</v>
      </c>
      <c r="L9" s="1" t="s">
        <v>53</v>
      </c>
      <c r="M9" s="2" t="s">
        <v>39</v>
      </c>
      <c r="N9" s="2" t="s">
        <v>5</v>
      </c>
      <c r="O9" s="9">
        <v>1.0246642246642246</v>
      </c>
      <c r="Q9" s="2">
        <v>137</v>
      </c>
      <c r="R9" s="2" t="s">
        <v>4</v>
      </c>
      <c r="S9" s="1" t="s">
        <v>23</v>
      </c>
      <c r="T9" s="1" t="s">
        <v>53</v>
      </c>
      <c r="U9" s="2" t="s">
        <v>21</v>
      </c>
      <c r="V9" s="2" t="s">
        <v>42</v>
      </c>
      <c r="W9" s="9">
        <v>1.0626765218436391</v>
      </c>
      <c r="Y9" s="2">
        <v>225</v>
      </c>
      <c r="Z9" s="2" t="s">
        <v>4</v>
      </c>
      <c r="AA9" s="1" t="s">
        <v>10</v>
      </c>
      <c r="AB9" s="1" t="s">
        <v>53</v>
      </c>
      <c r="AC9" s="2" t="s">
        <v>39</v>
      </c>
      <c r="AD9" s="2" t="s">
        <v>42</v>
      </c>
      <c r="AE9" s="9">
        <v>1.0026284348864993</v>
      </c>
    </row>
    <row r="10" spans="1:31" x14ac:dyDescent="0.25">
      <c r="A10" s="2">
        <v>16</v>
      </c>
      <c r="B10" s="2" t="s">
        <v>4</v>
      </c>
      <c r="C10" s="1" t="s">
        <v>34</v>
      </c>
      <c r="D10" s="1" t="s">
        <v>52</v>
      </c>
      <c r="E10" s="2" t="s">
        <v>21</v>
      </c>
      <c r="F10" s="2" t="s">
        <v>5</v>
      </c>
      <c r="G10" s="10">
        <v>0.98885811018775005</v>
      </c>
      <c r="I10" s="2">
        <v>222</v>
      </c>
      <c r="J10" s="2" t="s">
        <v>4</v>
      </c>
      <c r="K10" s="1" t="s">
        <v>9</v>
      </c>
      <c r="L10" s="1" t="s">
        <v>53</v>
      </c>
      <c r="M10" s="2" t="s">
        <v>39</v>
      </c>
      <c r="N10" s="2" t="s">
        <v>5</v>
      </c>
      <c r="O10" s="9">
        <v>0.89279609279609284</v>
      </c>
      <c r="Q10" s="2">
        <v>17</v>
      </c>
      <c r="R10" s="2" t="s">
        <v>4</v>
      </c>
      <c r="S10" s="1" t="s">
        <v>34</v>
      </c>
      <c r="T10" s="1" t="s">
        <v>52</v>
      </c>
      <c r="U10" s="2" t="s">
        <v>21</v>
      </c>
      <c r="V10" s="2" t="s">
        <v>42</v>
      </c>
      <c r="W10" s="9">
        <v>0.96532660296857165</v>
      </c>
      <c r="Y10" s="2">
        <v>223</v>
      </c>
      <c r="Z10" s="2" t="s">
        <v>4</v>
      </c>
      <c r="AA10" s="1" t="s">
        <v>9</v>
      </c>
      <c r="AB10" s="1" t="s">
        <v>53</v>
      </c>
      <c r="AC10" s="2" t="s">
        <v>39</v>
      </c>
      <c r="AD10" s="2" t="s">
        <v>42</v>
      </c>
      <c r="AE10" s="9">
        <v>0.87359617682198332</v>
      </c>
    </row>
    <row r="11" spans="1:31" x14ac:dyDescent="0.25">
      <c r="A11" s="2">
        <v>134</v>
      </c>
      <c r="B11" s="2" t="s">
        <v>4</v>
      </c>
      <c r="C11" s="1" t="s">
        <v>22</v>
      </c>
      <c r="D11" s="1" t="s">
        <v>53</v>
      </c>
      <c r="E11" s="2" t="s">
        <v>21</v>
      </c>
      <c r="F11" s="2" t="s">
        <v>5</v>
      </c>
      <c r="G11" s="10">
        <v>0.88913511849799942</v>
      </c>
      <c r="I11" s="2">
        <v>18</v>
      </c>
      <c r="J11" s="2" t="s">
        <v>4</v>
      </c>
      <c r="K11" s="1" t="s">
        <v>34</v>
      </c>
      <c r="L11" s="1" t="s">
        <v>52</v>
      </c>
      <c r="M11" s="2" t="s">
        <v>39</v>
      </c>
      <c r="N11" s="2" t="s">
        <v>5</v>
      </c>
      <c r="O11" s="9">
        <v>0.84884004884004882</v>
      </c>
      <c r="Q11" s="2">
        <v>135</v>
      </c>
      <c r="R11" s="2" t="s">
        <v>4</v>
      </c>
      <c r="S11" s="1" t="s">
        <v>22</v>
      </c>
      <c r="T11" s="1" t="s">
        <v>53</v>
      </c>
      <c r="U11" s="2" t="s">
        <v>21</v>
      </c>
      <c r="V11" s="2" t="s">
        <v>42</v>
      </c>
      <c r="W11" s="9">
        <v>0.86797668409350404</v>
      </c>
      <c r="Y11" s="2">
        <v>19</v>
      </c>
      <c r="Z11" s="2" t="s">
        <v>4</v>
      </c>
      <c r="AA11" s="1" t="s">
        <v>34</v>
      </c>
      <c r="AB11" s="1" t="s">
        <v>52</v>
      </c>
      <c r="AC11" s="2" t="s">
        <v>39</v>
      </c>
      <c r="AD11" s="2" t="s">
        <v>42</v>
      </c>
      <c r="AE11" s="9">
        <v>0.8305854241338112</v>
      </c>
    </row>
    <row r="12" spans="1:31" x14ac:dyDescent="0.25">
      <c r="A12" s="2">
        <v>12</v>
      </c>
      <c r="B12" s="2" t="s">
        <v>4</v>
      </c>
      <c r="C12" s="1" t="s">
        <v>8</v>
      </c>
      <c r="D12" s="1" t="s">
        <v>52</v>
      </c>
      <c r="E12" s="2" t="s">
        <v>21</v>
      </c>
      <c r="F12" s="2" t="s">
        <v>5</v>
      </c>
      <c r="G12" s="10">
        <v>0.78941212680824868</v>
      </c>
      <c r="I12" s="2">
        <v>14</v>
      </c>
      <c r="J12" s="2" t="s">
        <v>4</v>
      </c>
      <c r="K12" s="1" t="s">
        <v>8</v>
      </c>
      <c r="L12" s="1" t="s">
        <v>52</v>
      </c>
      <c r="M12" s="2" t="s">
        <v>39</v>
      </c>
      <c r="N12" s="2" t="s">
        <v>5</v>
      </c>
      <c r="O12" s="9">
        <v>0.76092796092796089</v>
      </c>
      <c r="Q12" s="2">
        <v>13</v>
      </c>
      <c r="R12" s="2" t="s">
        <v>4</v>
      </c>
      <c r="S12" s="1" t="s">
        <v>8</v>
      </c>
      <c r="T12" s="1" t="s">
        <v>52</v>
      </c>
      <c r="U12" s="2" t="s">
        <v>21</v>
      </c>
      <c r="V12" s="2" t="s">
        <v>42</v>
      </c>
      <c r="W12" s="9">
        <v>0.77062676521843643</v>
      </c>
      <c r="Y12" s="2">
        <v>15</v>
      </c>
      <c r="Z12" s="2" t="s">
        <v>4</v>
      </c>
      <c r="AA12" s="1" t="s">
        <v>8</v>
      </c>
      <c r="AB12" s="1" t="s">
        <v>52</v>
      </c>
      <c r="AC12" s="2" t="s">
        <v>39</v>
      </c>
      <c r="AD12" s="2" t="s">
        <v>42</v>
      </c>
      <c r="AE12" s="9">
        <v>0.74456391875746719</v>
      </c>
    </row>
    <row r="13" spans="1:31" x14ac:dyDescent="0.25">
      <c r="A13" s="2">
        <v>8</v>
      </c>
      <c r="B13" s="2" t="s">
        <v>4</v>
      </c>
      <c r="C13" s="1" t="s">
        <v>7</v>
      </c>
      <c r="D13" s="1" t="s">
        <v>52</v>
      </c>
      <c r="E13" s="2" t="s">
        <v>21</v>
      </c>
      <c r="F13" s="2" t="s">
        <v>5</v>
      </c>
      <c r="G13" s="10">
        <v>0.65644813788858114</v>
      </c>
      <c r="I13" s="2">
        <v>10</v>
      </c>
      <c r="J13" s="2" t="s">
        <v>4</v>
      </c>
      <c r="K13" s="1" t="s">
        <v>7</v>
      </c>
      <c r="L13" s="1" t="s">
        <v>52</v>
      </c>
      <c r="M13" s="2" t="s">
        <v>39</v>
      </c>
      <c r="N13" s="2" t="s">
        <v>5</v>
      </c>
      <c r="O13" s="9">
        <v>0.62905982905982905</v>
      </c>
      <c r="Q13" s="2">
        <v>9</v>
      </c>
      <c r="R13" s="2" t="s">
        <v>4</v>
      </c>
      <c r="S13" s="1" t="s">
        <v>7</v>
      </c>
      <c r="T13" s="1" t="s">
        <v>52</v>
      </c>
      <c r="U13" s="2" t="s">
        <v>21</v>
      </c>
      <c r="V13" s="2" t="s">
        <v>42</v>
      </c>
      <c r="W13" s="9">
        <v>0.64082687338501287</v>
      </c>
      <c r="Y13" s="2">
        <v>11</v>
      </c>
      <c r="Z13" s="2" t="s">
        <v>4</v>
      </c>
      <c r="AA13" s="1" t="s">
        <v>7</v>
      </c>
      <c r="AB13" s="1" t="s">
        <v>52</v>
      </c>
      <c r="AC13" s="2" t="s">
        <v>39</v>
      </c>
      <c r="AD13" s="2" t="s">
        <v>42</v>
      </c>
      <c r="AE13" s="9">
        <v>0.61553166069295107</v>
      </c>
    </row>
    <row r="14" spans="1:31" x14ac:dyDescent="0.25">
      <c r="A14" s="2">
        <v>132</v>
      </c>
      <c r="B14" s="2" t="s">
        <v>4</v>
      </c>
      <c r="C14" s="1" t="s">
        <v>20</v>
      </c>
      <c r="D14" s="1" t="s">
        <v>53</v>
      </c>
      <c r="E14" s="2" t="s">
        <v>21</v>
      </c>
      <c r="F14" s="2" t="s">
        <v>5</v>
      </c>
      <c r="G14" s="10">
        <v>0.56780547860880271</v>
      </c>
      <c r="I14" s="2">
        <v>220</v>
      </c>
      <c r="J14" s="2" t="s">
        <v>4</v>
      </c>
      <c r="K14" s="1" t="s">
        <v>40</v>
      </c>
      <c r="L14" s="1" t="s">
        <v>53</v>
      </c>
      <c r="M14" s="2" t="s">
        <v>39</v>
      </c>
      <c r="N14" s="2" t="s">
        <v>5</v>
      </c>
      <c r="O14" s="9">
        <v>0.58510378510378513</v>
      </c>
      <c r="Q14" s="2">
        <v>133</v>
      </c>
      <c r="R14" s="2" t="s">
        <v>4</v>
      </c>
      <c r="S14" s="1" t="s">
        <v>20</v>
      </c>
      <c r="T14" s="1" t="s">
        <v>53</v>
      </c>
      <c r="U14" s="2" t="s">
        <v>21</v>
      </c>
      <c r="V14" s="2" t="s">
        <v>42</v>
      </c>
      <c r="W14" s="9">
        <v>0.55429361216273065</v>
      </c>
      <c r="Y14" s="2">
        <v>221</v>
      </c>
      <c r="Z14" s="2" t="s">
        <v>4</v>
      </c>
      <c r="AA14" s="1" t="s">
        <v>40</v>
      </c>
      <c r="AB14" s="1" t="s">
        <v>53</v>
      </c>
      <c r="AC14" s="2" t="s">
        <v>39</v>
      </c>
      <c r="AD14" s="2" t="s">
        <v>42</v>
      </c>
      <c r="AE14" s="9">
        <v>0.57252090800477895</v>
      </c>
    </row>
    <row r="15" spans="1:31" x14ac:dyDescent="0.25">
      <c r="A15" s="2">
        <v>4</v>
      </c>
      <c r="B15" s="2" t="s">
        <v>4</v>
      </c>
      <c r="C15" s="1" t="s">
        <v>33</v>
      </c>
      <c r="D15" s="1" t="s">
        <v>52</v>
      </c>
      <c r="E15" s="2" t="s">
        <v>21</v>
      </c>
      <c r="F15" s="2" t="s">
        <v>5</v>
      </c>
      <c r="G15" s="10">
        <v>0.49024315173899663</v>
      </c>
      <c r="I15" s="2">
        <v>218</v>
      </c>
      <c r="J15" s="2" t="s">
        <v>4</v>
      </c>
      <c r="K15" s="1" t="s">
        <v>6</v>
      </c>
      <c r="L15" s="1" t="s">
        <v>53</v>
      </c>
      <c r="M15" s="2" t="s">
        <v>39</v>
      </c>
      <c r="N15" s="2" t="s">
        <v>5</v>
      </c>
      <c r="O15" s="9">
        <v>0.4971916971916972</v>
      </c>
      <c r="Q15" s="2">
        <v>5</v>
      </c>
      <c r="R15" s="2" t="s">
        <v>4</v>
      </c>
      <c r="S15" s="1" t="s">
        <v>33</v>
      </c>
      <c r="T15" s="1" t="s">
        <v>52</v>
      </c>
      <c r="U15" s="2" t="s">
        <v>21</v>
      </c>
      <c r="V15" s="2" t="s">
        <v>42</v>
      </c>
      <c r="W15" s="9">
        <v>0.4785770085932336</v>
      </c>
      <c r="Y15" s="2">
        <v>219</v>
      </c>
      <c r="Z15" s="2" t="s">
        <v>4</v>
      </c>
      <c r="AA15" s="1" t="s">
        <v>6</v>
      </c>
      <c r="AB15" s="1" t="s">
        <v>53</v>
      </c>
      <c r="AC15" s="2" t="s">
        <v>39</v>
      </c>
      <c r="AD15" s="2" t="s">
        <v>42</v>
      </c>
      <c r="AE15" s="9">
        <v>0.48649940262843488</v>
      </c>
    </row>
    <row r="16" spans="1:31" x14ac:dyDescent="0.25">
      <c r="I16" s="2">
        <v>216</v>
      </c>
      <c r="J16" s="2" t="s">
        <v>4</v>
      </c>
      <c r="K16" s="1" t="s">
        <v>38</v>
      </c>
      <c r="L16" s="1" t="s">
        <v>53</v>
      </c>
      <c r="M16" s="2" t="s">
        <v>39</v>
      </c>
      <c r="N16" s="2" t="s">
        <v>5</v>
      </c>
      <c r="O16" s="9">
        <v>0.45323565323565324</v>
      </c>
      <c r="Y16" s="2">
        <v>217</v>
      </c>
      <c r="Z16" s="2" t="s">
        <v>4</v>
      </c>
      <c r="AA16" s="1" t="s">
        <v>38</v>
      </c>
      <c r="AB16" s="1" t="s">
        <v>53</v>
      </c>
      <c r="AC16" s="2" t="s">
        <v>39</v>
      </c>
      <c r="AD16" s="2" t="s">
        <v>42</v>
      </c>
      <c r="AE16" s="9">
        <v>0.44348864994026282</v>
      </c>
    </row>
    <row r="17" spans="1:31" x14ac:dyDescent="0.25">
      <c r="I17" s="2">
        <v>6</v>
      </c>
      <c r="J17" s="2" t="s">
        <v>4</v>
      </c>
      <c r="K17" s="1" t="s">
        <v>33</v>
      </c>
      <c r="L17" s="1" t="s">
        <v>52</v>
      </c>
      <c r="M17" s="2" t="s">
        <v>39</v>
      </c>
      <c r="N17" s="2" t="s">
        <v>5</v>
      </c>
      <c r="O17" s="9">
        <v>0.3653235653235653</v>
      </c>
      <c r="Y17" s="2">
        <v>7</v>
      </c>
      <c r="Z17" s="2" t="s">
        <v>4</v>
      </c>
      <c r="AA17" s="1" t="s">
        <v>33</v>
      </c>
      <c r="AB17" s="1" t="s">
        <v>52</v>
      </c>
      <c r="AC17" s="2" t="s">
        <v>39</v>
      </c>
      <c r="AD17" s="2" t="s">
        <v>42</v>
      </c>
      <c r="AE17" s="9">
        <v>0.35746714456391876</v>
      </c>
    </row>
    <row r="18" spans="1:31" x14ac:dyDescent="0.25">
      <c r="K18" s="1"/>
      <c r="L18" s="1"/>
      <c r="AA18" s="1"/>
      <c r="AB18" s="1"/>
    </row>
    <row r="19" spans="1:31" x14ac:dyDescent="0.25">
      <c r="K19" s="1"/>
      <c r="L19" s="1"/>
      <c r="AA19" s="1"/>
      <c r="AB19" s="1"/>
    </row>
    <row r="20" spans="1:31" x14ac:dyDescent="0.25">
      <c r="K20" s="1"/>
      <c r="L20" s="1"/>
      <c r="AA20" s="1"/>
      <c r="AB20" s="1"/>
    </row>
    <row r="21" spans="1:31" x14ac:dyDescent="0.25">
      <c r="A21" s="5"/>
      <c r="B21" s="5"/>
      <c r="C21" s="5"/>
      <c r="D21" s="5"/>
      <c r="E21" s="5"/>
      <c r="F21" s="5"/>
      <c r="G21" s="19"/>
      <c r="I21" s="5"/>
      <c r="J21" s="5"/>
      <c r="K21" s="5"/>
      <c r="L21" s="5"/>
      <c r="M21" s="5"/>
      <c r="N21" s="5"/>
      <c r="O21" s="20"/>
      <c r="Q21" s="5"/>
      <c r="R21" s="5"/>
      <c r="S21" s="5"/>
      <c r="T21" s="5"/>
      <c r="U21" s="5"/>
      <c r="V21" s="5"/>
      <c r="W21" s="20"/>
      <c r="Y21" s="5"/>
      <c r="Z21" s="5"/>
      <c r="AA21" s="5"/>
      <c r="AB21" s="5"/>
      <c r="AC21" s="5"/>
      <c r="AD21" s="5"/>
      <c r="AE21" s="20"/>
    </row>
    <row r="22" spans="1:31" ht="15.75" thickBot="1" x14ac:dyDescent="0.3">
      <c r="A22" s="3" t="s">
        <v>41</v>
      </c>
      <c r="B22" s="3" t="s">
        <v>0</v>
      </c>
      <c r="C22" s="3" t="s">
        <v>1</v>
      </c>
      <c r="D22" s="4" t="s">
        <v>51</v>
      </c>
      <c r="E22" s="3" t="s">
        <v>2</v>
      </c>
      <c r="F22" s="3" t="s">
        <v>3</v>
      </c>
      <c r="G22" s="12" t="s">
        <v>50</v>
      </c>
      <c r="H22" s="11"/>
      <c r="I22" s="3" t="s">
        <v>41</v>
      </c>
      <c r="J22" s="3" t="s">
        <v>0</v>
      </c>
      <c r="K22" s="3" t="s">
        <v>1</v>
      </c>
      <c r="L22" s="4" t="s">
        <v>51</v>
      </c>
      <c r="M22" s="3" t="s">
        <v>2</v>
      </c>
      <c r="N22" s="3" t="s">
        <v>3</v>
      </c>
      <c r="O22" s="12" t="s">
        <v>50</v>
      </c>
      <c r="P22" s="11"/>
      <c r="Q22" s="3" t="s">
        <v>41</v>
      </c>
      <c r="R22" s="3" t="s">
        <v>0</v>
      </c>
      <c r="S22" s="3" t="s">
        <v>1</v>
      </c>
      <c r="T22" s="4" t="s">
        <v>51</v>
      </c>
      <c r="U22" s="3" t="s">
        <v>2</v>
      </c>
      <c r="V22" s="3" t="s">
        <v>3</v>
      </c>
      <c r="W22" s="12" t="s">
        <v>50</v>
      </c>
      <c r="X22" s="11"/>
      <c r="Y22" s="3" t="s">
        <v>41</v>
      </c>
      <c r="Z22" s="3" t="s">
        <v>0</v>
      </c>
      <c r="AA22" s="3" t="s">
        <v>1</v>
      </c>
      <c r="AB22" s="4" t="s">
        <v>51</v>
      </c>
      <c r="AC22" s="3" t="s">
        <v>2</v>
      </c>
      <c r="AD22" s="3" t="s">
        <v>3</v>
      </c>
      <c r="AE22" s="12" t="s">
        <v>50</v>
      </c>
    </row>
    <row r="23" spans="1:31" x14ac:dyDescent="0.25">
      <c r="A23" s="7">
        <v>68</v>
      </c>
      <c r="B23" s="7" t="s">
        <v>15</v>
      </c>
      <c r="C23" s="13" t="s">
        <v>37</v>
      </c>
      <c r="D23" s="13" t="s">
        <v>52</v>
      </c>
      <c r="E23" s="7" t="s">
        <v>21</v>
      </c>
      <c r="F23" s="7" t="s">
        <v>5</v>
      </c>
      <c r="G23" s="14">
        <v>2.679207007837713</v>
      </c>
      <c r="I23" s="2">
        <v>66</v>
      </c>
      <c r="J23" s="2" t="s">
        <v>15</v>
      </c>
      <c r="K23" s="1" t="s">
        <v>36</v>
      </c>
      <c r="L23" s="1" t="s">
        <v>52</v>
      </c>
      <c r="M23" s="2" t="s">
        <v>39</v>
      </c>
      <c r="N23" s="2" t="s">
        <v>5</v>
      </c>
      <c r="O23" s="9">
        <v>2.5777777777777779</v>
      </c>
      <c r="Q23" s="7">
        <v>69</v>
      </c>
      <c r="R23" s="7" t="s">
        <v>15</v>
      </c>
      <c r="S23" s="13" t="s">
        <v>37</v>
      </c>
      <c r="T23" s="13" t="s">
        <v>52</v>
      </c>
      <c r="U23" s="7" t="s">
        <v>21</v>
      </c>
      <c r="V23" s="7" t="s">
        <v>42</v>
      </c>
      <c r="W23" s="15">
        <v>2.6183653239614308</v>
      </c>
      <c r="Y23" s="2">
        <v>67</v>
      </c>
      <c r="Z23" s="2" t="s">
        <v>15</v>
      </c>
      <c r="AA23" s="1" t="s">
        <v>36</v>
      </c>
      <c r="AB23" s="1" t="s">
        <v>52</v>
      </c>
      <c r="AC23" s="2" t="s">
        <v>39</v>
      </c>
      <c r="AD23" s="2" t="s">
        <v>42</v>
      </c>
      <c r="AE23" s="9">
        <v>2.5280457306180777</v>
      </c>
    </row>
    <row r="24" spans="1:31" x14ac:dyDescent="0.25">
      <c r="A24" s="2">
        <v>64</v>
      </c>
      <c r="B24" s="2" t="s">
        <v>15</v>
      </c>
      <c r="C24" s="1" t="s">
        <v>36</v>
      </c>
      <c r="D24" s="1" t="s">
        <v>52</v>
      </c>
      <c r="E24" s="2" t="s">
        <v>21</v>
      </c>
      <c r="F24" s="2" t="s">
        <v>5</v>
      </c>
      <c r="G24" s="10">
        <v>2.6460119870908252</v>
      </c>
      <c r="I24" s="2">
        <v>62</v>
      </c>
      <c r="J24" s="2" t="s">
        <v>15</v>
      </c>
      <c r="K24" s="1" t="s">
        <v>32</v>
      </c>
      <c r="L24" s="1" t="s">
        <v>52</v>
      </c>
      <c r="M24" s="2" t="s">
        <v>39</v>
      </c>
      <c r="N24" s="2" t="s">
        <v>5</v>
      </c>
      <c r="O24" s="9">
        <v>2.3810564663023679</v>
      </c>
      <c r="Q24" s="2">
        <v>65</v>
      </c>
      <c r="R24" s="2" t="s">
        <v>15</v>
      </c>
      <c r="S24" s="1" t="s">
        <v>36</v>
      </c>
      <c r="T24" s="1" t="s">
        <v>52</v>
      </c>
      <c r="U24" s="2" t="s">
        <v>21</v>
      </c>
      <c r="V24" s="2" t="s">
        <v>42</v>
      </c>
      <c r="W24" s="9">
        <v>2.5859241236370192</v>
      </c>
      <c r="Y24" s="2">
        <v>63</v>
      </c>
      <c r="Z24" s="2" t="s">
        <v>15</v>
      </c>
      <c r="AA24" s="1" t="s">
        <v>32</v>
      </c>
      <c r="AB24" s="1" t="s">
        <v>52</v>
      </c>
      <c r="AC24" s="2" t="s">
        <v>39</v>
      </c>
      <c r="AD24" s="2" t="s">
        <v>42</v>
      </c>
      <c r="AE24" s="9">
        <v>2.3351196856020007</v>
      </c>
    </row>
    <row r="25" spans="1:31" x14ac:dyDescent="0.25">
      <c r="A25" s="2">
        <v>60</v>
      </c>
      <c r="B25" s="2" t="s">
        <v>15</v>
      </c>
      <c r="C25" s="1" t="s">
        <v>32</v>
      </c>
      <c r="D25" s="1" t="s">
        <v>52</v>
      </c>
      <c r="E25" s="2" t="s">
        <v>21</v>
      </c>
      <c r="F25" s="2" t="s">
        <v>5</v>
      </c>
      <c r="G25" s="10">
        <v>2.4785615491009683</v>
      </c>
      <c r="I25" s="2">
        <v>58</v>
      </c>
      <c r="J25" s="2" t="s">
        <v>15</v>
      </c>
      <c r="K25" s="1" t="s">
        <v>35</v>
      </c>
      <c r="L25" s="1" t="s">
        <v>52</v>
      </c>
      <c r="M25" s="2" t="s">
        <v>39</v>
      </c>
      <c r="N25" s="2" t="s">
        <v>5</v>
      </c>
      <c r="O25" s="9">
        <v>2.1187613843351549</v>
      </c>
      <c r="Q25" s="2">
        <v>61</v>
      </c>
      <c r="R25" s="2" t="s">
        <v>15</v>
      </c>
      <c r="S25" s="1" t="s">
        <v>32</v>
      </c>
      <c r="T25" s="1" t="s">
        <v>52</v>
      </c>
      <c r="U25" s="2" t="s">
        <v>21</v>
      </c>
      <c r="V25" s="2" t="s">
        <v>42</v>
      </c>
      <c r="W25" s="9">
        <v>2.4222762908894295</v>
      </c>
      <c r="Y25" s="2">
        <v>59</v>
      </c>
      <c r="Z25" s="2" t="s">
        <v>15</v>
      </c>
      <c r="AA25" s="1" t="s">
        <v>35</v>
      </c>
      <c r="AB25" s="1" t="s">
        <v>52</v>
      </c>
      <c r="AC25" s="2" t="s">
        <v>39</v>
      </c>
      <c r="AD25" s="2" t="s">
        <v>42</v>
      </c>
      <c r="AE25" s="9">
        <v>2.0778849589138977</v>
      </c>
    </row>
    <row r="26" spans="1:31" x14ac:dyDescent="0.25">
      <c r="A26" s="2">
        <v>56</v>
      </c>
      <c r="B26" s="2" t="s">
        <v>15</v>
      </c>
      <c r="C26" s="1" t="s">
        <v>35</v>
      </c>
      <c r="D26" s="1" t="s">
        <v>52</v>
      </c>
      <c r="E26" s="2" t="s">
        <v>21</v>
      </c>
      <c r="F26" s="2" t="s">
        <v>5</v>
      </c>
      <c r="G26" s="10">
        <v>2.2281235592438913</v>
      </c>
      <c r="I26" s="2">
        <v>234</v>
      </c>
      <c r="J26" s="2" t="s">
        <v>15</v>
      </c>
      <c r="K26" s="1" t="s">
        <v>30</v>
      </c>
      <c r="L26" s="1" t="s">
        <v>53</v>
      </c>
      <c r="M26" s="2" t="s">
        <v>39</v>
      </c>
      <c r="N26" s="2" t="s">
        <v>5</v>
      </c>
      <c r="O26" s="9">
        <v>2.0531876138433516</v>
      </c>
      <c r="Q26" s="2">
        <v>57</v>
      </c>
      <c r="R26" s="2" t="s">
        <v>15</v>
      </c>
      <c r="S26" s="1" t="s">
        <v>35</v>
      </c>
      <c r="T26" s="1" t="s">
        <v>52</v>
      </c>
      <c r="U26" s="2" t="s">
        <v>21</v>
      </c>
      <c r="V26" s="2" t="s">
        <v>42</v>
      </c>
      <c r="W26" s="9">
        <v>2.1775254573308103</v>
      </c>
      <c r="Y26" s="2">
        <v>235</v>
      </c>
      <c r="Z26" s="2" t="s">
        <v>15</v>
      </c>
      <c r="AA26" s="1" t="s">
        <v>30</v>
      </c>
      <c r="AB26" s="1" t="s">
        <v>53</v>
      </c>
      <c r="AC26" s="2" t="s">
        <v>39</v>
      </c>
      <c r="AD26" s="2" t="s">
        <v>42</v>
      </c>
      <c r="AE26" s="9">
        <v>2.0135762772418722</v>
      </c>
    </row>
    <row r="27" spans="1:31" x14ac:dyDescent="0.25">
      <c r="A27" s="2">
        <v>146</v>
      </c>
      <c r="B27" s="2" t="s">
        <v>15</v>
      </c>
      <c r="C27" s="1" t="s">
        <v>26</v>
      </c>
      <c r="D27" s="1" t="s">
        <v>53</v>
      </c>
      <c r="E27" s="2" t="s">
        <v>21</v>
      </c>
      <c r="F27" s="2" t="s">
        <v>5</v>
      </c>
      <c r="G27" s="10">
        <v>2.1451360073766712</v>
      </c>
      <c r="I27" s="2">
        <v>54</v>
      </c>
      <c r="J27" s="2" t="s">
        <v>15</v>
      </c>
      <c r="K27" s="1" t="s">
        <v>12</v>
      </c>
      <c r="L27" s="1" t="s">
        <v>52</v>
      </c>
      <c r="M27" s="2" t="s">
        <v>39</v>
      </c>
      <c r="N27" s="2" t="s">
        <v>5</v>
      </c>
      <c r="O27" s="9">
        <v>1.9220400728597451</v>
      </c>
      <c r="Q27" s="2">
        <v>147</v>
      </c>
      <c r="R27" s="2" t="s">
        <v>15</v>
      </c>
      <c r="S27" s="1" t="s">
        <v>26</v>
      </c>
      <c r="T27" s="1" t="s">
        <v>53</v>
      </c>
      <c r="U27" s="2" t="s">
        <v>21</v>
      </c>
      <c r="V27" s="2" t="s">
        <v>42</v>
      </c>
      <c r="W27" s="9">
        <v>2.0964224565197802</v>
      </c>
      <c r="Y27" s="2">
        <v>55</v>
      </c>
      <c r="Z27" s="2" t="s">
        <v>15</v>
      </c>
      <c r="AA27" s="1" t="s">
        <v>12</v>
      </c>
      <c r="AB27" s="1" t="s">
        <v>52</v>
      </c>
      <c r="AC27" s="2" t="s">
        <v>39</v>
      </c>
      <c r="AD27" s="2" t="s">
        <v>42</v>
      </c>
      <c r="AE27" s="9">
        <v>1.8849589138978207</v>
      </c>
    </row>
    <row r="28" spans="1:31" x14ac:dyDescent="0.25">
      <c r="A28" s="2">
        <v>144</v>
      </c>
      <c r="B28" s="2" t="s">
        <v>15</v>
      </c>
      <c r="C28" s="1" t="s">
        <v>25</v>
      </c>
      <c r="D28" s="1" t="s">
        <v>53</v>
      </c>
      <c r="E28" s="2" t="s">
        <v>21</v>
      </c>
      <c r="F28" s="2" t="s">
        <v>5</v>
      </c>
      <c r="G28" s="10">
        <v>2.0621484555094511</v>
      </c>
      <c r="H28" s="8"/>
      <c r="I28" s="2">
        <v>50</v>
      </c>
      <c r="J28" s="2" t="s">
        <v>15</v>
      </c>
      <c r="K28" s="1" t="s">
        <v>11</v>
      </c>
      <c r="L28" s="1" t="s">
        <v>52</v>
      </c>
      <c r="M28" s="2" t="s">
        <v>39</v>
      </c>
      <c r="N28" s="2" t="s">
        <v>5</v>
      </c>
      <c r="O28" s="9">
        <v>1.7253187613843353</v>
      </c>
      <c r="P28" s="8"/>
      <c r="Q28" s="2">
        <v>145</v>
      </c>
      <c r="R28" s="2" t="s">
        <v>15</v>
      </c>
      <c r="S28" s="1" t="s">
        <v>25</v>
      </c>
      <c r="T28" s="1" t="s">
        <v>53</v>
      </c>
      <c r="U28" s="2" t="s">
        <v>21</v>
      </c>
      <c r="V28" s="2" t="s">
        <v>42</v>
      </c>
      <c r="W28" s="9">
        <v>2.0153194557087502</v>
      </c>
      <c r="X28" s="8"/>
      <c r="Y28" s="2">
        <v>51</v>
      </c>
      <c r="Z28" s="2" t="s">
        <v>15</v>
      </c>
      <c r="AA28" s="1" t="s">
        <v>11</v>
      </c>
      <c r="AB28" s="1" t="s">
        <v>52</v>
      </c>
      <c r="AC28" s="2" t="s">
        <v>39</v>
      </c>
      <c r="AD28" s="2" t="s">
        <v>42</v>
      </c>
      <c r="AE28" s="9">
        <v>1.6920328688817434</v>
      </c>
    </row>
    <row r="29" spans="1:31" x14ac:dyDescent="0.25">
      <c r="A29" s="2">
        <v>52</v>
      </c>
      <c r="B29" s="2" t="s">
        <v>15</v>
      </c>
      <c r="C29" s="1" t="s">
        <v>12</v>
      </c>
      <c r="D29" s="1" t="s">
        <v>52</v>
      </c>
      <c r="E29" s="2" t="s">
        <v>21</v>
      </c>
      <c r="F29" s="2" t="s">
        <v>5</v>
      </c>
      <c r="G29" s="10">
        <v>1.9806362378976488</v>
      </c>
      <c r="H29" s="8"/>
      <c r="I29" s="2">
        <v>232</v>
      </c>
      <c r="J29" s="2" t="s">
        <v>15</v>
      </c>
      <c r="K29" s="1" t="s">
        <v>27</v>
      </c>
      <c r="L29" s="1" t="s">
        <v>53</v>
      </c>
      <c r="M29" s="2" t="s">
        <v>39</v>
      </c>
      <c r="N29" s="2" t="s">
        <v>5</v>
      </c>
      <c r="O29" s="9">
        <v>1.6597449908925319</v>
      </c>
      <c r="P29" s="8"/>
      <c r="Q29" s="2">
        <v>53</v>
      </c>
      <c r="R29" s="2" t="s">
        <v>15</v>
      </c>
      <c r="S29" s="1" t="s">
        <v>12</v>
      </c>
      <c r="T29" s="1" t="s">
        <v>52</v>
      </c>
      <c r="U29" s="2" t="s">
        <v>21</v>
      </c>
      <c r="V29" s="2" t="s">
        <v>42</v>
      </c>
      <c r="W29" s="9">
        <v>1.9356582860232496</v>
      </c>
      <c r="X29" s="8"/>
      <c r="Y29" s="2">
        <v>233</v>
      </c>
      <c r="Z29" s="2" t="s">
        <v>15</v>
      </c>
      <c r="AA29" s="1" t="s">
        <v>27</v>
      </c>
      <c r="AB29" s="1" t="s">
        <v>53</v>
      </c>
      <c r="AC29" s="2" t="s">
        <v>39</v>
      </c>
      <c r="AD29" s="2" t="s">
        <v>42</v>
      </c>
      <c r="AE29" s="9">
        <v>1.6277241872097177</v>
      </c>
    </row>
    <row r="30" spans="1:31" x14ac:dyDescent="0.25">
      <c r="A30" s="2">
        <v>142</v>
      </c>
      <c r="B30" s="2" t="s">
        <v>15</v>
      </c>
      <c r="C30" s="1" t="s">
        <v>24</v>
      </c>
      <c r="D30" s="1" t="s">
        <v>53</v>
      </c>
      <c r="E30" s="2" t="s">
        <v>21</v>
      </c>
      <c r="F30" s="2" t="s">
        <v>5</v>
      </c>
      <c r="G30" s="10">
        <v>1.8961733517750115</v>
      </c>
      <c r="H30" s="8"/>
      <c r="I30" s="2">
        <v>230</v>
      </c>
      <c r="J30" s="2" t="s">
        <v>15</v>
      </c>
      <c r="K30" s="1" t="s">
        <v>10</v>
      </c>
      <c r="L30" s="1" t="s">
        <v>53</v>
      </c>
      <c r="M30" s="2" t="s">
        <v>39</v>
      </c>
      <c r="N30" s="2" t="s">
        <v>5</v>
      </c>
      <c r="O30" s="9">
        <v>1.5285974499089252</v>
      </c>
      <c r="P30" s="8"/>
      <c r="Q30" s="2">
        <v>143</v>
      </c>
      <c r="R30" s="2" t="s">
        <v>15</v>
      </c>
      <c r="S30" s="1" t="s">
        <v>24</v>
      </c>
      <c r="T30" s="1" t="s">
        <v>53</v>
      </c>
      <c r="U30" s="2" t="s">
        <v>21</v>
      </c>
      <c r="V30" s="2" t="s">
        <v>42</v>
      </c>
      <c r="W30" s="9">
        <v>1.85311345408669</v>
      </c>
      <c r="X30" s="8"/>
      <c r="Y30" s="2">
        <v>231</v>
      </c>
      <c r="Z30" s="2" t="s">
        <v>15</v>
      </c>
      <c r="AA30" s="1" t="s">
        <v>10</v>
      </c>
      <c r="AB30" s="1" t="s">
        <v>53</v>
      </c>
      <c r="AC30" s="2" t="s">
        <v>39</v>
      </c>
      <c r="AD30" s="2" t="s">
        <v>42</v>
      </c>
      <c r="AE30" s="9">
        <v>1.4991068238656664</v>
      </c>
    </row>
    <row r="31" spans="1:31" x14ac:dyDescent="0.25">
      <c r="A31" s="2">
        <v>48</v>
      </c>
      <c r="B31" s="2" t="s">
        <v>15</v>
      </c>
      <c r="C31" s="1" t="s">
        <v>11</v>
      </c>
      <c r="D31" s="1" t="s">
        <v>52</v>
      </c>
      <c r="E31" s="2" t="s">
        <v>21</v>
      </c>
      <c r="F31" s="2" t="s">
        <v>5</v>
      </c>
      <c r="G31" s="10">
        <v>1.7799907791609035</v>
      </c>
      <c r="H31" s="8"/>
      <c r="I31" s="2">
        <v>228</v>
      </c>
      <c r="J31" s="2" t="s">
        <v>15</v>
      </c>
      <c r="K31" s="1" t="s">
        <v>9</v>
      </c>
      <c r="L31" s="1" t="s">
        <v>53</v>
      </c>
      <c r="M31" s="2" t="s">
        <v>39</v>
      </c>
      <c r="N31" s="2" t="s">
        <v>5</v>
      </c>
      <c r="O31" s="9">
        <v>1.3318761384335154</v>
      </c>
      <c r="P31" s="8"/>
      <c r="Q31" s="2">
        <v>49</v>
      </c>
      <c r="R31" s="2" t="s">
        <v>15</v>
      </c>
      <c r="S31" s="1" t="s">
        <v>11</v>
      </c>
      <c r="T31" s="1" t="s">
        <v>52</v>
      </c>
      <c r="U31" s="2" t="s">
        <v>21</v>
      </c>
      <c r="V31" s="2" t="s">
        <v>42</v>
      </c>
      <c r="W31" s="9">
        <v>1.7395692529512481</v>
      </c>
      <c r="X31" s="8"/>
      <c r="Y31" s="2">
        <v>229</v>
      </c>
      <c r="Z31" s="2" t="s">
        <v>15</v>
      </c>
      <c r="AA31" s="1" t="s">
        <v>9</v>
      </c>
      <c r="AB31" s="1" t="s">
        <v>53</v>
      </c>
      <c r="AC31" s="2" t="s">
        <v>39</v>
      </c>
      <c r="AD31" s="2" t="s">
        <v>42</v>
      </c>
      <c r="AE31" s="9">
        <v>1.3061807788495892</v>
      </c>
    </row>
    <row r="32" spans="1:31" ht="12.75" customHeight="1" x14ac:dyDescent="0.25">
      <c r="C32" s="1"/>
      <c r="D32" s="1"/>
      <c r="H32" s="8"/>
      <c r="K32" s="1"/>
      <c r="L32" s="1"/>
      <c r="P32" s="8"/>
      <c r="S32" s="1"/>
      <c r="T32" s="1"/>
      <c r="X32" s="8"/>
      <c r="AA32" s="1"/>
      <c r="AB32" s="1"/>
    </row>
    <row r="33" spans="1:31" x14ac:dyDescent="0.25">
      <c r="C33" s="1"/>
      <c r="D33" s="1"/>
      <c r="H33" s="8"/>
      <c r="K33" s="1"/>
      <c r="L33" s="1"/>
      <c r="P33" s="8"/>
      <c r="S33" s="1"/>
      <c r="T33" s="1"/>
      <c r="X33" s="8"/>
      <c r="AA33" s="1"/>
      <c r="AB33" s="1"/>
    </row>
    <row r="34" spans="1:31" x14ac:dyDescent="0.25">
      <c r="C34" s="1"/>
      <c r="D34" s="1"/>
      <c r="H34" s="8"/>
      <c r="K34" s="1"/>
      <c r="L34" s="1"/>
      <c r="P34" s="8"/>
      <c r="S34" s="1"/>
      <c r="T34" s="1"/>
      <c r="X34" s="8"/>
      <c r="AA34" s="1"/>
      <c r="AB34" s="1"/>
    </row>
    <row r="35" spans="1:31" x14ac:dyDescent="0.25">
      <c r="C35" s="1"/>
      <c r="D35" s="1"/>
      <c r="H35" s="8"/>
      <c r="K35" s="1"/>
      <c r="L35" s="1"/>
      <c r="P35" s="8"/>
      <c r="S35" s="1"/>
      <c r="T35" s="1"/>
      <c r="X35" s="8"/>
      <c r="AA35" s="1"/>
      <c r="AB35" s="1"/>
    </row>
    <row r="36" spans="1:31" x14ac:dyDescent="0.25">
      <c r="C36" s="1"/>
      <c r="D36" s="1"/>
      <c r="H36" s="8"/>
      <c r="K36" s="1"/>
      <c r="L36" s="1"/>
      <c r="P36" s="8"/>
      <c r="S36" s="1"/>
      <c r="T36" s="1"/>
      <c r="X36" s="8"/>
      <c r="AA36" s="1"/>
      <c r="AB36" s="1"/>
    </row>
    <row r="37" spans="1:31" x14ac:dyDescent="0.25">
      <c r="C37" s="1"/>
      <c r="D37" s="1"/>
      <c r="H37" s="8"/>
      <c r="K37" s="1"/>
      <c r="L37" s="1"/>
      <c r="P37" s="8"/>
      <c r="S37" s="1"/>
      <c r="T37" s="1"/>
      <c r="X37" s="8"/>
      <c r="AA37" s="1"/>
      <c r="AB37" s="1"/>
    </row>
    <row r="38" spans="1:31" x14ac:dyDescent="0.25">
      <c r="C38" s="1"/>
      <c r="D38" s="1"/>
      <c r="H38" s="8"/>
      <c r="K38" s="1"/>
      <c r="L38" s="1"/>
      <c r="P38" s="8"/>
      <c r="S38" s="1"/>
      <c r="T38" s="1"/>
      <c r="X38" s="8"/>
      <c r="AA38" s="1"/>
      <c r="AB38" s="1"/>
    </row>
    <row r="39" spans="1:31" x14ac:dyDescent="0.25">
      <c r="C39" s="1"/>
      <c r="D39" s="1"/>
      <c r="H39" s="8"/>
      <c r="K39" s="1"/>
      <c r="L39" s="1"/>
      <c r="P39" s="8"/>
      <c r="S39" s="1"/>
      <c r="T39" s="1"/>
      <c r="X39" s="8"/>
      <c r="AA39" s="1"/>
      <c r="AB39" s="1"/>
    </row>
    <row r="40" spans="1:31" x14ac:dyDescent="0.25">
      <c r="C40" s="1"/>
      <c r="D40" s="1"/>
      <c r="H40" s="8"/>
      <c r="K40" s="1"/>
      <c r="L40" s="1"/>
      <c r="P40" s="8"/>
      <c r="S40" s="1"/>
      <c r="T40" s="1"/>
      <c r="X40" s="8"/>
      <c r="AA40" s="1"/>
      <c r="AB40" s="1"/>
    </row>
    <row r="41" spans="1:31" x14ac:dyDescent="0.25">
      <c r="C41" s="1"/>
      <c r="D41" s="1"/>
      <c r="H41" s="8"/>
      <c r="K41" s="1"/>
      <c r="L41" s="1"/>
      <c r="P41" s="8"/>
      <c r="S41" s="1"/>
      <c r="T41" s="1"/>
      <c r="X41" s="8"/>
      <c r="AA41" s="1"/>
      <c r="AB41" s="1"/>
    </row>
    <row r="42" spans="1:31" x14ac:dyDescent="0.25">
      <c r="A42" s="5"/>
      <c r="B42" s="5"/>
      <c r="C42" s="6"/>
      <c r="D42" s="6"/>
      <c r="E42" s="5"/>
      <c r="F42" s="5"/>
      <c r="G42" s="19"/>
      <c r="H42" s="8"/>
      <c r="I42" s="5"/>
      <c r="J42" s="5"/>
      <c r="K42" s="6"/>
      <c r="L42" s="6"/>
      <c r="M42" s="5"/>
      <c r="N42" s="5"/>
      <c r="O42" s="20"/>
      <c r="P42" s="8"/>
      <c r="Q42" s="5"/>
      <c r="R42" s="5"/>
      <c r="S42" s="6"/>
      <c r="T42" s="6"/>
      <c r="U42" s="5"/>
      <c r="V42" s="5"/>
      <c r="W42" s="20"/>
      <c r="X42" s="8"/>
      <c r="Y42" s="5"/>
      <c r="Z42" s="5"/>
      <c r="AA42" s="6"/>
      <c r="AB42" s="6"/>
      <c r="AC42" s="5"/>
      <c r="AD42" s="5"/>
      <c r="AE42" s="20"/>
    </row>
    <row r="43" spans="1:31" ht="15.75" thickBot="1" x14ac:dyDescent="0.3">
      <c r="A43" s="3" t="s">
        <v>41</v>
      </c>
      <c r="B43" s="3" t="s">
        <v>0</v>
      </c>
      <c r="C43" s="3" t="s">
        <v>1</v>
      </c>
      <c r="D43" s="4" t="s">
        <v>51</v>
      </c>
      <c r="E43" s="3" t="s">
        <v>2</v>
      </c>
      <c r="F43" s="3" t="s">
        <v>3</v>
      </c>
      <c r="G43" s="12" t="s">
        <v>50</v>
      </c>
      <c r="H43" s="11"/>
      <c r="I43" s="3" t="s">
        <v>41</v>
      </c>
      <c r="J43" s="3" t="s">
        <v>0</v>
      </c>
      <c r="K43" s="3" t="s">
        <v>1</v>
      </c>
      <c r="L43" s="4" t="s">
        <v>51</v>
      </c>
      <c r="M43" s="3" t="s">
        <v>2</v>
      </c>
      <c r="N43" s="3" t="s">
        <v>3</v>
      </c>
      <c r="O43" s="12" t="s">
        <v>50</v>
      </c>
      <c r="P43" s="11"/>
      <c r="Q43" s="3" t="s">
        <v>41</v>
      </c>
      <c r="R43" s="3" t="s">
        <v>0</v>
      </c>
      <c r="S43" s="3" t="s">
        <v>1</v>
      </c>
      <c r="T43" s="4" t="s">
        <v>51</v>
      </c>
      <c r="U43" s="3" t="s">
        <v>2</v>
      </c>
      <c r="V43" s="3" t="s">
        <v>3</v>
      </c>
      <c r="W43" s="12" t="s">
        <v>50</v>
      </c>
      <c r="X43" s="11"/>
      <c r="Y43" s="3" t="s">
        <v>41</v>
      </c>
      <c r="Z43" s="3" t="s">
        <v>0</v>
      </c>
      <c r="AA43" s="3" t="s">
        <v>1</v>
      </c>
      <c r="AB43" s="4" t="s">
        <v>51</v>
      </c>
      <c r="AC43" s="3" t="s">
        <v>2</v>
      </c>
      <c r="AD43" s="3" t="s">
        <v>3</v>
      </c>
      <c r="AE43" s="12" t="s">
        <v>50</v>
      </c>
    </row>
    <row r="44" spans="1:31" x14ac:dyDescent="0.25">
      <c r="A44" s="2">
        <v>140</v>
      </c>
      <c r="B44" s="2" t="s">
        <v>14</v>
      </c>
      <c r="C44" s="1" t="s">
        <v>44</v>
      </c>
      <c r="D44" s="1" t="s">
        <v>53</v>
      </c>
      <c r="E44" s="2" t="s">
        <v>21</v>
      </c>
      <c r="F44" s="2" t="s">
        <v>5</v>
      </c>
      <c r="G44" s="10">
        <v>1.7136007376671276</v>
      </c>
      <c r="K44" s="2" t="s">
        <v>66</v>
      </c>
      <c r="L44" s="2" t="s">
        <v>66</v>
      </c>
      <c r="O44" s="9">
        <v>0</v>
      </c>
      <c r="Q44" s="2">
        <v>141</v>
      </c>
      <c r="R44" s="2" t="s">
        <v>14</v>
      </c>
      <c r="S44" s="1" t="s">
        <v>44</v>
      </c>
      <c r="T44" s="1" t="s">
        <v>53</v>
      </c>
      <c r="U44" s="2" t="s">
        <v>21</v>
      </c>
      <c r="V44" s="2" t="s">
        <v>42</v>
      </c>
      <c r="W44" s="9">
        <v>1.6746868523024241</v>
      </c>
      <c r="AA44" s="2" t="s">
        <v>66</v>
      </c>
      <c r="AB44" s="2" t="s">
        <v>66</v>
      </c>
      <c r="AE44" s="9">
        <v>0</v>
      </c>
    </row>
    <row r="45" spans="1:31" x14ac:dyDescent="0.25">
      <c r="A45" s="2">
        <v>138</v>
      </c>
      <c r="B45" s="2" t="s">
        <v>14</v>
      </c>
      <c r="C45" s="1" t="s">
        <v>43</v>
      </c>
      <c r="D45" s="1" t="s">
        <v>53</v>
      </c>
      <c r="E45" s="2" t="s">
        <v>21</v>
      </c>
      <c r="F45" s="2" t="s">
        <v>5</v>
      </c>
      <c r="G45" s="10">
        <v>1.6472106961733517</v>
      </c>
      <c r="Q45" s="2">
        <v>139</v>
      </c>
      <c r="R45" s="2" t="s">
        <v>14</v>
      </c>
      <c r="S45" s="1" t="s">
        <v>43</v>
      </c>
      <c r="T45" s="1" t="s">
        <v>53</v>
      </c>
      <c r="U45" s="2" t="s">
        <v>21</v>
      </c>
      <c r="V45" s="2" t="s">
        <v>42</v>
      </c>
      <c r="W45" s="9">
        <v>1.6098044516536001</v>
      </c>
    </row>
    <row r="46" spans="1:31" x14ac:dyDescent="0.25">
      <c r="C46" s="1"/>
      <c r="D46" s="1"/>
      <c r="S46" s="1"/>
      <c r="T46" s="1"/>
    </row>
    <row r="47" spans="1:31" x14ac:dyDescent="0.25">
      <c r="C47" s="1"/>
      <c r="D47" s="1"/>
      <c r="S47" s="1"/>
      <c r="T47" s="1"/>
    </row>
    <row r="48" spans="1:31" x14ac:dyDescent="0.25">
      <c r="C48" s="1"/>
      <c r="D48" s="1"/>
      <c r="S48" s="1"/>
      <c r="T48" s="1"/>
    </row>
    <row r="49" spans="1:31" x14ac:dyDescent="0.25">
      <c r="C49" s="1"/>
      <c r="D49" s="1"/>
      <c r="S49" s="1"/>
      <c r="T49" s="1"/>
    </row>
    <row r="50" spans="1:31" x14ac:dyDescent="0.25">
      <c r="C50" s="1"/>
      <c r="D50" s="1"/>
      <c r="S50" s="1"/>
      <c r="T50" s="1"/>
    </row>
    <row r="51" spans="1:31" x14ac:dyDescent="0.25">
      <c r="C51" s="1"/>
      <c r="D51" s="1"/>
      <c r="S51" s="1"/>
      <c r="T51" s="1"/>
    </row>
    <row r="52" spans="1:31" x14ac:dyDescent="0.25">
      <c r="C52" s="1"/>
      <c r="D52" s="1"/>
      <c r="S52" s="1"/>
      <c r="T52" s="1"/>
    </row>
    <row r="53" spans="1:31" x14ac:dyDescent="0.25">
      <c r="C53" s="1"/>
      <c r="D53" s="1"/>
      <c r="S53" s="1"/>
      <c r="T53" s="1"/>
    </row>
    <row r="54" spans="1:31" x14ac:dyDescent="0.25">
      <c r="C54" s="1"/>
      <c r="D54" s="1"/>
      <c r="S54" s="1"/>
      <c r="T54" s="1"/>
    </row>
    <row r="55" spans="1:31" x14ac:dyDescent="0.25">
      <c r="C55" s="1"/>
      <c r="D55" s="1"/>
      <c r="S55" s="1"/>
      <c r="T55" s="1"/>
    </row>
    <row r="56" spans="1:31" x14ac:dyDescent="0.25">
      <c r="C56" s="1"/>
      <c r="D56" s="1"/>
      <c r="S56" s="1"/>
      <c r="T56" s="1"/>
    </row>
    <row r="57" spans="1:31" x14ac:dyDescent="0.25">
      <c r="C57" s="1"/>
      <c r="D57" s="1"/>
      <c r="S57" s="1"/>
      <c r="T57" s="1"/>
    </row>
    <row r="58" spans="1:31" x14ac:dyDescent="0.25">
      <c r="C58" s="1"/>
      <c r="D58" s="1"/>
      <c r="S58" s="1"/>
      <c r="T58" s="1"/>
    </row>
    <row r="59" spans="1:31" x14ac:dyDescent="0.25">
      <c r="C59" s="1"/>
      <c r="D59" s="1"/>
      <c r="S59" s="1"/>
      <c r="T59" s="1"/>
    </row>
    <row r="60" spans="1:31" x14ac:dyDescent="0.25">
      <c r="C60" s="1"/>
      <c r="D60" s="1"/>
      <c r="S60" s="1"/>
      <c r="T60" s="1"/>
    </row>
    <row r="61" spans="1:31" x14ac:dyDescent="0.25">
      <c r="C61" s="1"/>
      <c r="D61" s="1"/>
      <c r="S61" s="1"/>
      <c r="T61" s="1"/>
    </row>
    <row r="62" spans="1:31" x14ac:dyDescent="0.25">
      <c r="C62" s="1"/>
      <c r="D62" s="1"/>
      <c r="S62" s="1"/>
      <c r="T62" s="1"/>
    </row>
    <row r="63" spans="1:31" x14ac:dyDescent="0.25">
      <c r="A63" s="8"/>
      <c r="B63" s="8"/>
      <c r="C63" s="16"/>
      <c r="D63" s="16"/>
      <c r="E63" s="8"/>
      <c r="F63" s="8"/>
      <c r="G63" s="17"/>
      <c r="H63" s="8"/>
      <c r="I63" s="8"/>
      <c r="J63" s="8"/>
      <c r="K63" s="8"/>
      <c r="L63" s="8"/>
      <c r="M63" s="8"/>
      <c r="N63" s="8"/>
      <c r="O63" s="18"/>
      <c r="P63" s="8"/>
      <c r="Q63" s="8"/>
      <c r="R63" s="8"/>
      <c r="S63" s="16"/>
      <c r="T63" s="16"/>
      <c r="U63" s="8"/>
      <c r="V63" s="8"/>
      <c r="W63" s="18"/>
      <c r="X63" s="8"/>
      <c r="Y63" s="8"/>
      <c r="Z63" s="8"/>
      <c r="AA63" s="8"/>
      <c r="AB63" s="8"/>
      <c r="AC63" s="8"/>
      <c r="AD63" s="8"/>
      <c r="AE63" s="18"/>
    </row>
    <row r="64" spans="1:31" ht="15.75" thickBot="1" x14ac:dyDescent="0.3">
      <c r="A64" s="3" t="s">
        <v>41</v>
      </c>
      <c r="B64" s="3" t="s">
        <v>0</v>
      </c>
      <c r="C64" s="3" t="s">
        <v>1</v>
      </c>
      <c r="D64" s="4" t="s">
        <v>51</v>
      </c>
      <c r="E64" s="3" t="s">
        <v>2</v>
      </c>
      <c r="F64" s="3" t="s">
        <v>3</v>
      </c>
      <c r="G64" s="12" t="s">
        <v>50</v>
      </c>
      <c r="H64" s="11"/>
      <c r="I64" s="3" t="s">
        <v>41</v>
      </c>
      <c r="J64" s="3" t="s">
        <v>0</v>
      </c>
      <c r="K64" s="3" t="s">
        <v>1</v>
      </c>
      <c r="L64" s="4" t="s">
        <v>51</v>
      </c>
      <c r="M64" s="3" t="s">
        <v>2</v>
      </c>
      <c r="N64" s="3" t="s">
        <v>3</v>
      </c>
      <c r="O64" s="12" t="s">
        <v>50</v>
      </c>
      <c r="P64" s="11"/>
      <c r="Q64" s="3" t="s">
        <v>41</v>
      </c>
      <c r="R64" s="3" t="s">
        <v>0</v>
      </c>
      <c r="S64" s="3" t="s">
        <v>1</v>
      </c>
      <c r="T64" s="4" t="s">
        <v>51</v>
      </c>
      <c r="U64" s="3" t="s">
        <v>2</v>
      </c>
      <c r="V64" s="3" t="s">
        <v>3</v>
      </c>
      <c r="W64" s="12" t="s">
        <v>50</v>
      </c>
      <c r="X64" s="11"/>
      <c r="Y64" s="3" t="s">
        <v>41</v>
      </c>
      <c r="Z64" s="3" t="s">
        <v>0</v>
      </c>
      <c r="AA64" s="3" t="s">
        <v>1</v>
      </c>
      <c r="AB64" s="4" t="s">
        <v>51</v>
      </c>
      <c r="AC64" s="3" t="s">
        <v>2</v>
      </c>
      <c r="AD64" s="3" t="s">
        <v>3</v>
      </c>
      <c r="AE64" s="12" t="s">
        <v>50</v>
      </c>
    </row>
    <row r="65" spans="1:31" x14ac:dyDescent="0.25">
      <c r="A65" s="7">
        <v>92</v>
      </c>
      <c r="B65" s="7" t="s">
        <v>16</v>
      </c>
      <c r="C65" s="13" t="s">
        <v>37</v>
      </c>
      <c r="D65" s="13" t="s">
        <v>52</v>
      </c>
      <c r="E65" s="7" t="s">
        <v>21</v>
      </c>
      <c r="F65" s="7" t="s">
        <v>5</v>
      </c>
      <c r="G65" s="14">
        <v>3.5673419275629219</v>
      </c>
      <c r="I65" s="2">
        <v>90</v>
      </c>
      <c r="J65" s="2" t="s">
        <v>16</v>
      </c>
      <c r="K65" s="1" t="s">
        <v>36</v>
      </c>
      <c r="L65" s="1" t="s">
        <v>52</v>
      </c>
      <c r="M65" s="2" t="s">
        <v>39</v>
      </c>
      <c r="N65" s="2" t="s">
        <v>5</v>
      </c>
      <c r="O65" s="9">
        <v>3.4183574879227052</v>
      </c>
      <c r="Q65" s="7">
        <v>93</v>
      </c>
      <c r="R65" s="7" t="s">
        <v>16</v>
      </c>
      <c r="S65" s="13" t="s">
        <v>37</v>
      </c>
      <c r="T65" s="13" t="s">
        <v>52</v>
      </c>
      <c r="U65" s="7" t="s">
        <v>21</v>
      </c>
      <c r="V65" s="7" t="s">
        <v>42</v>
      </c>
      <c r="W65" s="15">
        <v>3.4826800910943305</v>
      </c>
      <c r="Y65" s="2">
        <v>91</v>
      </c>
      <c r="Z65" s="2" t="s">
        <v>16</v>
      </c>
      <c r="AA65" s="1" t="s">
        <v>36</v>
      </c>
      <c r="AB65" s="1" t="s">
        <v>52</v>
      </c>
      <c r="AC65" s="2" t="s">
        <v>39</v>
      </c>
      <c r="AD65" s="2" t="s">
        <v>42</v>
      </c>
      <c r="AE65" s="9">
        <v>3.3599240265906931</v>
      </c>
    </row>
    <row r="66" spans="1:31" x14ac:dyDescent="0.25">
      <c r="A66" s="2">
        <v>88</v>
      </c>
      <c r="B66" s="2" t="s">
        <v>16</v>
      </c>
      <c r="C66" s="1" t="s">
        <v>36</v>
      </c>
      <c r="D66" s="1" t="s">
        <v>52</v>
      </c>
      <c r="E66" s="2" t="s">
        <v>21</v>
      </c>
      <c r="F66" s="2" t="s">
        <v>5</v>
      </c>
      <c r="G66" s="10">
        <v>3.5231430325352977</v>
      </c>
      <c r="I66" s="2">
        <v>86</v>
      </c>
      <c r="J66" s="2" t="s">
        <v>16</v>
      </c>
      <c r="K66" s="1" t="s">
        <v>32</v>
      </c>
      <c r="L66" s="1" t="s">
        <v>52</v>
      </c>
      <c r="M66" s="2" t="s">
        <v>39</v>
      </c>
      <c r="N66" s="2" t="s">
        <v>5</v>
      </c>
      <c r="O66" s="9">
        <v>3.1574879227053141</v>
      </c>
      <c r="Q66" s="2">
        <v>89</v>
      </c>
      <c r="R66" s="2" t="s">
        <v>16</v>
      </c>
      <c r="S66" s="1" t="s">
        <v>36</v>
      </c>
      <c r="T66" s="1" t="s">
        <v>52</v>
      </c>
      <c r="U66" s="2" t="s">
        <v>21</v>
      </c>
      <c r="V66" s="2" t="s">
        <v>42</v>
      </c>
      <c r="W66" s="9">
        <v>3.439530145031763</v>
      </c>
      <c r="Y66" s="2">
        <v>87</v>
      </c>
      <c r="Z66" s="2" t="s">
        <v>16</v>
      </c>
      <c r="AA66" s="1" t="s">
        <v>32</v>
      </c>
      <c r="AB66" s="1" t="s">
        <v>52</v>
      </c>
      <c r="AC66" s="2" t="s">
        <v>39</v>
      </c>
      <c r="AD66" s="2" t="s">
        <v>42</v>
      </c>
      <c r="AE66" s="9">
        <v>3.1035137701804367</v>
      </c>
    </row>
    <row r="67" spans="1:31" x14ac:dyDescent="0.25">
      <c r="A67" s="7">
        <v>172</v>
      </c>
      <c r="B67" s="7" t="s">
        <v>16</v>
      </c>
      <c r="C67" s="13" t="s">
        <v>29</v>
      </c>
      <c r="D67" s="13" t="s">
        <v>53</v>
      </c>
      <c r="E67" s="7" t="s">
        <v>21</v>
      </c>
      <c r="F67" s="7" t="s">
        <v>5</v>
      </c>
      <c r="G67" s="14">
        <v>3.3866175567833028</v>
      </c>
      <c r="I67" s="2">
        <v>82</v>
      </c>
      <c r="J67" s="2" t="s">
        <v>16</v>
      </c>
      <c r="K67" s="1" t="s">
        <v>31</v>
      </c>
      <c r="L67" s="1" t="s">
        <v>52</v>
      </c>
      <c r="M67" s="2" t="s">
        <v>39</v>
      </c>
      <c r="N67" s="2" t="s">
        <v>5</v>
      </c>
      <c r="O67" s="9">
        <v>2.9835748792270533</v>
      </c>
      <c r="Q67" s="7">
        <v>173</v>
      </c>
      <c r="R67" s="7" t="s">
        <v>16</v>
      </c>
      <c r="S67" s="13" t="s">
        <v>29</v>
      </c>
      <c r="T67" s="13" t="s">
        <v>53</v>
      </c>
      <c r="U67" s="7" t="s">
        <v>21</v>
      </c>
      <c r="V67" s="7" t="s">
        <v>42</v>
      </c>
      <c r="W67" s="15">
        <v>3.3062447560829438</v>
      </c>
      <c r="Y67" s="2">
        <v>83</v>
      </c>
      <c r="Z67" s="2" t="s">
        <v>16</v>
      </c>
      <c r="AA67" s="1" t="s">
        <v>31</v>
      </c>
      <c r="AB67" s="1" t="s">
        <v>52</v>
      </c>
      <c r="AC67" s="2" t="s">
        <v>39</v>
      </c>
      <c r="AD67" s="2" t="s">
        <v>42</v>
      </c>
      <c r="AE67" s="9">
        <v>2.9325735992402659</v>
      </c>
    </row>
    <row r="68" spans="1:31" x14ac:dyDescent="0.25">
      <c r="A68" s="2">
        <v>84</v>
      </c>
      <c r="B68" s="2" t="s">
        <v>16</v>
      </c>
      <c r="C68" s="1" t="s">
        <v>32</v>
      </c>
      <c r="D68" s="1" t="s">
        <v>52</v>
      </c>
      <c r="E68" s="2" t="s">
        <v>21</v>
      </c>
      <c r="F68" s="2" t="s">
        <v>5</v>
      </c>
      <c r="G68" s="10">
        <v>3.3001841620626151</v>
      </c>
      <c r="I68" s="2">
        <v>78</v>
      </c>
      <c r="J68" s="2" t="s">
        <v>16</v>
      </c>
      <c r="K68" s="1" t="s">
        <v>35</v>
      </c>
      <c r="L68" s="1" t="s">
        <v>52</v>
      </c>
      <c r="M68" s="2" t="s">
        <v>39</v>
      </c>
      <c r="N68" s="2" t="s">
        <v>5</v>
      </c>
      <c r="O68" s="9">
        <v>2.8096618357487921</v>
      </c>
      <c r="Q68" s="2">
        <v>85</v>
      </c>
      <c r="R68" s="2" t="s">
        <v>16</v>
      </c>
      <c r="S68" s="1" t="s">
        <v>32</v>
      </c>
      <c r="T68" s="1" t="s">
        <v>52</v>
      </c>
      <c r="U68" s="2" t="s">
        <v>21</v>
      </c>
      <c r="V68" s="2" t="s">
        <v>42</v>
      </c>
      <c r="W68" s="9">
        <v>3.2218626393383674</v>
      </c>
      <c r="Y68" s="2">
        <v>79</v>
      </c>
      <c r="Z68" s="2" t="s">
        <v>16</v>
      </c>
      <c r="AA68" s="1" t="s">
        <v>35</v>
      </c>
      <c r="AB68" s="1" t="s">
        <v>52</v>
      </c>
      <c r="AC68" s="2" t="s">
        <v>39</v>
      </c>
      <c r="AD68" s="2" t="s">
        <v>42</v>
      </c>
      <c r="AE68" s="9">
        <v>2.7616334283000952</v>
      </c>
    </row>
    <row r="69" spans="1:31" x14ac:dyDescent="0.25">
      <c r="A69" s="2">
        <v>80</v>
      </c>
      <c r="B69" s="2" t="s">
        <v>16</v>
      </c>
      <c r="C69" s="1" t="s">
        <v>31</v>
      </c>
      <c r="D69" s="1" t="s">
        <v>52</v>
      </c>
      <c r="E69" s="2" t="s">
        <v>21</v>
      </c>
      <c r="F69" s="2" t="s">
        <v>5</v>
      </c>
      <c r="G69" s="10">
        <v>3.1656230816451809</v>
      </c>
      <c r="I69" s="2">
        <v>244</v>
      </c>
      <c r="J69" s="2" t="s">
        <v>16</v>
      </c>
      <c r="K69" s="1" t="s">
        <v>30</v>
      </c>
      <c r="L69" s="1" t="s">
        <v>53</v>
      </c>
      <c r="M69" s="2" t="s">
        <v>39</v>
      </c>
      <c r="N69" s="2" t="s">
        <v>5</v>
      </c>
      <c r="O69" s="9">
        <v>2.7227053140096618</v>
      </c>
      <c r="Q69" s="2">
        <v>81</v>
      </c>
      <c r="R69" s="2" t="s">
        <v>16</v>
      </c>
      <c r="S69" s="1" t="s">
        <v>31</v>
      </c>
      <c r="T69" s="1" t="s">
        <v>52</v>
      </c>
      <c r="U69" s="2" t="s">
        <v>21</v>
      </c>
      <c r="V69" s="2" t="s">
        <v>42</v>
      </c>
      <c r="W69" s="9">
        <v>3.0904950257701067</v>
      </c>
      <c r="Y69" s="2">
        <v>245</v>
      </c>
      <c r="Z69" s="2" t="s">
        <v>16</v>
      </c>
      <c r="AA69" s="1" t="s">
        <v>30</v>
      </c>
      <c r="AB69" s="1" t="s">
        <v>53</v>
      </c>
      <c r="AC69" s="2" t="s">
        <v>39</v>
      </c>
      <c r="AD69" s="2" t="s">
        <v>42</v>
      </c>
      <c r="AE69" s="9">
        <v>2.6761633428300096</v>
      </c>
    </row>
    <row r="70" spans="1:31" x14ac:dyDescent="0.25">
      <c r="A70" s="2">
        <v>170</v>
      </c>
      <c r="B70" s="2" t="s">
        <v>16</v>
      </c>
      <c r="C70" s="1" t="s">
        <v>19</v>
      </c>
      <c r="D70" s="1" t="s">
        <v>53</v>
      </c>
      <c r="E70" s="2" t="s">
        <v>21</v>
      </c>
      <c r="F70" s="2" t="s">
        <v>5</v>
      </c>
      <c r="G70" s="10">
        <v>3.0772252915899325</v>
      </c>
      <c r="H70" s="8"/>
      <c r="I70" s="2">
        <v>74</v>
      </c>
      <c r="J70" s="2" t="s">
        <v>16</v>
      </c>
      <c r="K70" s="1" t="s">
        <v>12</v>
      </c>
      <c r="L70" s="1" t="s">
        <v>52</v>
      </c>
      <c r="M70" s="2" t="s">
        <v>39</v>
      </c>
      <c r="N70" s="2" t="s">
        <v>5</v>
      </c>
      <c r="O70" s="9">
        <v>2.548792270531401</v>
      </c>
      <c r="P70" s="8"/>
      <c r="Q70" s="2">
        <v>171</v>
      </c>
      <c r="R70" s="2" t="s">
        <v>16</v>
      </c>
      <c r="S70" s="1" t="s">
        <v>19</v>
      </c>
      <c r="T70" s="1" t="s">
        <v>53</v>
      </c>
      <c r="U70" s="2" t="s">
        <v>21</v>
      </c>
      <c r="V70" s="2" t="s">
        <v>42</v>
      </c>
      <c r="W70" s="9">
        <v>3.0041951336449717</v>
      </c>
      <c r="X70" s="8"/>
      <c r="Y70" s="2">
        <v>75</v>
      </c>
      <c r="Z70" s="2" t="s">
        <v>16</v>
      </c>
      <c r="AA70" s="1" t="s">
        <v>12</v>
      </c>
      <c r="AB70" s="1" t="s">
        <v>52</v>
      </c>
      <c r="AC70" s="2" t="s">
        <v>39</v>
      </c>
      <c r="AD70" s="2" t="s">
        <v>42</v>
      </c>
      <c r="AE70" s="9">
        <v>2.5052231718898383</v>
      </c>
    </row>
    <row r="71" spans="1:31" x14ac:dyDescent="0.25">
      <c r="A71" s="2">
        <v>76</v>
      </c>
      <c r="B71" s="2" t="s">
        <v>16</v>
      </c>
      <c r="C71" s="1" t="s">
        <v>35</v>
      </c>
      <c r="D71" s="1" t="s">
        <v>52</v>
      </c>
      <c r="E71" s="2" t="s">
        <v>21</v>
      </c>
      <c r="F71" s="2" t="s">
        <v>5</v>
      </c>
      <c r="G71" s="10">
        <v>2.9667280540208716</v>
      </c>
      <c r="H71" s="8"/>
      <c r="I71" s="2">
        <v>242</v>
      </c>
      <c r="J71" s="2" t="s">
        <v>16</v>
      </c>
      <c r="K71" s="1" t="s">
        <v>11</v>
      </c>
      <c r="L71" s="1" t="s">
        <v>53</v>
      </c>
      <c r="M71" s="2" t="s">
        <v>39</v>
      </c>
      <c r="N71" s="2" t="s">
        <v>5</v>
      </c>
      <c r="O71" s="9">
        <v>2.2879227053140099</v>
      </c>
      <c r="P71" s="8"/>
      <c r="Q71" s="2">
        <v>77</v>
      </c>
      <c r="R71" s="2" t="s">
        <v>16</v>
      </c>
      <c r="S71" s="1" t="s">
        <v>35</v>
      </c>
      <c r="T71" s="1" t="s">
        <v>52</v>
      </c>
      <c r="U71" s="2" t="s">
        <v>21</v>
      </c>
      <c r="V71" s="2" t="s">
        <v>42</v>
      </c>
      <c r="W71" s="9">
        <v>2.8963202684885534</v>
      </c>
      <c r="X71" s="8"/>
      <c r="Y71" s="2">
        <v>243</v>
      </c>
      <c r="Z71" s="2" t="s">
        <v>16</v>
      </c>
      <c r="AA71" s="1" t="s">
        <v>11</v>
      </c>
      <c r="AB71" s="1" t="s">
        <v>53</v>
      </c>
      <c r="AC71" s="2" t="s">
        <v>39</v>
      </c>
      <c r="AD71" s="2" t="s">
        <v>42</v>
      </c>
      <c r="AE71" s="9">
        <v>2.248812915479582</v>
      </c>
    </row>
    <row r="72" spans="1:31" x14ac:dyDescent="0.25">
      <c r="A72" s="2">
        <v>168</v>
      </c>
      <c r="B72" s="2" t="s">
        <v>16</v>
      </c>
      <c r="C72" s="1" t="s">
        <v>26</v>
      </c>
      <c r="D72" s="1" t="s">
        <v>53</v>
      </c>
      <c r="E72" s="2" t="s">
        <v>21</v>
      </c>
      <c r="F72" s="2" t="s">
        <v>5</v>
      </c>
      <c r="G72" s="10">
        <v>2.8562308164518111</v>
      </c>
      <c r="H72" s="8"/>
      <c r="I72" s="2">
        <v>240</v>
      </c>
      <c r="J72" s="2" t="s">
        <v>16</v>
      </c>
      <c r="K72" s="1" t="s">
        <v>27</v>
      </c>
      <c r="L72" s="1" t="s">
        <v>53</v>
      </c>
      <c r="M72" s="2" t="s">
        <v>39</v>
      </c>
      <c r="N72" s="2" t="s">
        <v>5</v>
      </c>
      <c r="O72" s="9">
        <v>2.2009661835748791</v>
      </c>
      <c r="P72" s="8"/>
      <c r="Q72" s="2">
        <v>169</v>
      </c>
      <c r="R72" s="2" t="s">
        <v>16</v>
      </c>
      <c r="S72" s="1" t="s">
        <v>26</v>
      </c>
      <c r="T72" s="1" t="s">
        <v>53</v>
      </c>
      <c r="U72" s="2" t="s">
        <v>21</v>
      </c>
      <c r="V72" s="2" t="s">
        <v>42</v>
      </c>
      <c r="W72" s="9">
        <v>2.7884454033321346</v>
      </c>
      <c r="X72" s="8"/>
      <c r="Y72" s="2">
        <v>241</v>
      </c>
      <c r="Z72" s="2" t="s">
        <v>16</v>
      </c>
      <c r="AA72" s="1" t="s">
        <v>27</v>
      </c>
      <c r="AB72" s="1" t="s">
        <v>53</v>
      </c>
      <c r="AC72" s="2" t="s">
        <v>39</v>
      </c>
      <c r="AD72" s="2" t="s">
        <v>42</v>
      </c>
      <c r="AE72" s="9">
        <v>2.1633428300094968</v>
      </c>
    </row>
    <row r="73" spans="1:31" x14ac:dyDescent="0.25">
      <c r="A73" s="2">
        <v>166</v>
      </c>
      <c r="B73" s="2" t="s">
        <v>16</v>
      </c>
      <c r="C73" s="1" t="s">
        <v>25</v>
      </c>
      <c r="D73" s="1" t="s">
        <v>53</v>
      </c>
      <c r="E73" s="2" t="s">
        <v>21</v>
      </c>
      <c r="F73" s="2" t="s">
        <v>5</v>
      </c>
      <c r="G73" s="10">
        <v>2.7457335788827502</v>
      </c>
      <c r="H73" s="8"/>
      <c r="I73" s="2">
        <v>238</v>
      </c>
      <c r="J73" s="2" t="s">
        <v>16</v>
      </c>
      <c r="K73" s="1" t="s">
        <v>10</v>
      </c>
      <c r="L73" s="1" t="s">
        <v>53</v>
      </c>
      <c r="M73" s="2" t="s">
        <v>39</v>
      </c>
      <c r="N73" s="2" t="s">
        <v>5</v>
      </c>
      <c r="O73" s="9">
        <v>2.0270531400966183</v>
      </c>
      <c r="P73" s="8"/>
      <c r="Q73" s="2">
        <v>167</v>
      </c>
      <c r="R73" s="2" t="s">
        <v>16</v>
      </c>
      <c r="S73" s="1" t="s">
        <v>25</v>
      </c>
      <c r="T73" s="1" t="s">
        <v>53</v>
      </c>
      <c r="U73" s="2" t="s">
        <v>21</v>
      </c>
      <c r="V73" s="2" t="s">
        <v>42</v>
      </c>
      <c r="W73" s="9">
        <v>2.6805705381757163</v>
      </c>
      <c r="X73" s="8"/>
      <c r="Y73" s="2">
        <v>239</v>
      </c>
      <c r="Z73" s="2" t="s">
        <v>16</v>
      </c>
      <c r="AA73" s="1" t="s">
        <v>10</v>
      </c>
      <c r="AB73" s="1" t="s">
        <v>53</v>
      </c>
      <c r="AC73" s="2" t="s">
        <v>39</v>
      </c>
      <c r="AD73" s="2" t="s">
        <v>42</v>
      </c>
      <c r="AE73" s="9">
        <v>1.9924026590693258</v>
      </c>
    </row>
    <row r="74" spans="1:31" x14ac:dyDescent="0.25">
      <c r="A74" s="2">
        <v>72</v>
      </c>
      <c r="B74" s="2" t="s">
        <v>16</v>
      </c>
      <c r="C74" s="1" t="s">
        <v>12</v>
      </c>
      <c r="D74" s="1" t="s">
        <v>52</v>
      </c>
      <c r="E74" s="2" t="s">
        <v>21</v>
      </c>
      <c r="F74" s="2" t="s">
        <v>5</v>
      </c>
      <c r="G74" s="10">
        <v>2.6372007366482504</v>
      </c>
      <c r="H74" s="8"/>
      <c r="I74" s="2">
        <v>236</v>
      </c>
      <c r="J74" s="2" t="s">
        <v>16</v>
      </c>
      <c r="K74" s="1" t="s">
        <v>9</v>
      </c>
      <c r="L74" s="1" t="s">
        <v>53</v>
      </c>
      <c r="M74" s="2" t="s">
        <v>39</v>
      </c>
      <c r="N74" s="2" t="s">
        <v>5</v>
      </c>
      <c r="O74" s="9">
        <v>1.7661835748792269</v>
      </c>
      <c r="P74" s="8"/>
      <c r="Q74" s="2">
        <v>73</v>
      </c>
      <c r="R74" s="2" t="s">
        <v>16</v>
      </c>
      <c r="S74" s="1" t="s">
        <v>12</v>
      </c>
      <c r="T74" s="1" t="s">
        <v>52</v>
      </c>
      <c r="U74" s="2" t="s">
        <v>21</v>
      </c>
      <c r="V74" s="2" t="s">
        <v>42</v>
      </c>
      <c r="W74" s="9">
        <v>2.5746134483998562</v>
      </c>
      <c r="X74" s="8"/>
      <c r="Y74" s="2">
        <v>237</v>
      </c>
      <c r="Z74" s="2" t="s">
        <v>16</v>
      </c>
      <c r="AA74" s="1" t="s">
        <v>9</v>
      </c>
      <c r="AB74" s="1" t="s">
        <v>53</v>
      </c>
      <c r="AC74" s="2" t="s">
        <v>39</v>
      </c>
      <c r="AD74" s="2" t="s">
        <v>42</v>
      </c>
      <c r="AE74" s="9">
        <v>1.7359924026590694</v>
      </c>
    </row>
    <row r="75" spans="1:31" x14ac:dyDescent="0.25">
      <c r="A75" s="2">
        <v>164</v>
      </c>
      <c r="B75" s="2" t="s">
        <v>16</v>
      </c>
      <c r="C75" s="1" t="s">
        <v>48</v>
      </c>
      <c r="D75" s="1" t="s">
        <v>53</v>
      </c>
      <c r="E75" s="2" t="s">
        <v>21</v>
      </c>
      <c r="F75" s="2" t="s">
        <v>5</v>
      </c>
      <c r="G75" s="10">
        <v>2.6352363413136892</v>
      </c>
      <c r="H75" s="8"/>
      <c r="I75" s="7"/>
      <c r="J75" s="7"/>
      <c r="K75" s="7"/>
      <c r="L75" s="7"/>
      <c r="M75" s="7"/>
      <c r="N75" s="7"/>
      <c r="O75" s="15"/>
      <c r="P75" s="8"/>
      <c r="Q75" s="2">
        <v>165</v>
      </c>
      <c r="R75" s="2" t="s">
        <v>16</v>
      </c>
      <c r="S75" s="1" t="s">
        <v>48</v>
      </c>
      <c r="T75" s="1" t="s">
        <v>53</v>
      </c>
      <c r="U75" s="2" t="s">
        <v>21</v>
      </c>
      <c r="V75" s="2" t="s">
        <v>42</v>
      </c>
      <c r="W75" s="9">
        <v>2.5726956730192976</v>
      </c>
      <c r="X75" s="8"/>
      <c r="Y75" s="7"/>
      <c r="Z75" s="7"/>
      <c r="AA75" s="7"/>
      <c r="AB75" s="7"/>
      <c r="AC75" s="7"/>
      <c r="AD75" s="7"/>
      <c r="AE75" s="15"/>
    </row>
    <row r="76" spans="1:31" x14ac:dyDescent="0.25">
      <c r="A76" s="2">
        <v>162</v>
      </c>
      <c r="B76" s="2" t="s">
        <v>16</v>
      </c>
      <c r="C76" s="1" t="s">
        <v>24</v>
      </c>
      <c r="D76" s="1" t="s">
        <v>53</v>
      </c>
      <c r="E76" s="2" t="s">
        <v>21</v>
      </c>
      <c r="F76" s="2" t="s">
        <v>5</v>
      </c>
      <c r="G76" s="10">
        <v>2.5247391037446287</v>
      </c>
      <c r="H76" s="8"/>
      <c r="I76" s="7"/>
      <c r="J76" s="7"/>
      <c r="K76" s="7"/>
      <c r="L76" s="7"/>
      <c r="M76" s="7"/>
      <c r="N76" s="7"/>
      <c r="O76" s="15"/>
      <c r="P76" s="8"/>
      <c r="Q76" s="2">
        <v>163</v>
      </c>
      <c r="R76" s="2" t="s">
        <v>16</v>
      </c>
      <c r="S76" s="1" t="s">
        <v>24</v>
      </c>
      <c r="T76" s="1" t="s">
        <v>53</v>
      </c>
      <c r="U76" s="2" t="s">
        <v>21</v>
      </c>
      <c r="V76" s="2" t="s">
        <v>42</v>
      </c>
      <c r="W76" s="9">
        <v>2.4648208078628793</v>
      </c>
      <c r="X76" s="8"/>
      <c r="Y76" s="7"/>
      <c r="Z76" s="7"/>
      <c r="AA76" s="7"/>
      <c r="AB76" s="7"/>
      <c r="AC76" s="7"/>
      <c r="AD76" s="7"/>
      <c r="AE76" s="15"/>
    </row>
    <row r="77" spans="1:31" x14ac:dyDescent="0.25">
      <c r="A77" s="2">
        <v>160</v>
      </c>
      <c r="B77" s="2" t="s">
        <v>16</v>
      </c>
      <c r="C77" s="1" t="s">
        <v>28</v>
      </c>
      <c r="D77" s="1" t="s">
        <v>53</v>
      </c>
      <c r="E77" s="2" t="s">
        <v>21</v>
      </c>
      <c r="F77" s="2" t="s">
        <v>5</v>
      </c>
      <c r="G77" s="10">
        <v>2.458440761203192</v>
      </c>
      <c r="H77" s="8"/>
      <c r="I77" s="7"/>
      <c r="J77" s="7"/>
      <c r="K77" s="7"/>
      <c r="L77" s="7"/>
      <c r="M77" s="7"/>
      <c r="N77" s="7"/>
      <c r="O77" s="15"/>
      <c r="P77" s="8"/>
      <c r="Q77" s="2">
        <v>161</v>
      </c>
      <c r="R77" s="2" t="s">
        <v>16</v>
      </c>
      <c r="S77" s="1" t="s">
        <v>28</v>
      </c>
      <c r="T77" s="1" t="s">
        <v>53</v>
      </c>
      <c r="U77" s="2" t="s">
        <v>21</v>
      </c>
      <c r="V77" s="2" t="s">
        <v>42</v>
      </c>
      <c r="W77" s="9">
        <v>2.400095888769028</v>
      </c>
      <c r="X77" s="8"/>
      <c r="Y77" s="7"/>
      <c r="Z77" s="7"/>
      <c r="AA77" s="7"/>
      <c r="AB77" s="7"/>
      <c r="AC77" s="7"/>
      <c r="AD77" s="7"/>
      <c r="AE77" s="15"/>
    </row>
    <row r="78" spans="1:31" x14ac:dyDescent="0.25">
      <c r="A78" s="2">
        <v>156</v>
      </c>
      <c r="B78" s="2" t="s">
        <v>16</v>
      </c>
      <c r="C78" s="1" t="s">
        <v>11</v>
      </c>
      <c r="D78" s="1" t="s">
        <v>53</v>
      </c>
      <c r="E78" s="2" t="s">
        <v>21</v>
      </c>
      <c r="F78" s="2" t="s">
        <v>5</v>
      </c>
      <c r="G78" s="10">
        <v>2.3700429711479436</v>
      </c>
      <c r="H78" s="8"/>
      <c r="I78" s="7"/>
      <c r="J78" s="7"/>
      <c r="K78" s="7"/>
      <c r="L78" s="7"/>
      <c r="M78" s="7"/>
      <c r="N78" s="7"/>
      <c r="O78" s="15"/>
      <c r="P78" s="8"/>
      <c r="Q78" s="2">
        <v>157</v>
      </c>
      <c r="R78" s="2" t="s">
        <v>16</v>
      </c>
      <c r="S78" s="1" t="s">
        <v>11</v>
      </c>
      <c r="T78" s="1" t="s">
        <v>53</v>
      </c>
      <c r="U78" s="2" t="s">
        <v>21</v>
      </c>
      <c r="V78" s="2" t="s">
        <v>42</v>
      </c>
      <c r="W78" s="9">
        <v>2.313795996643893</v>
      </c>
      <c r="X78" s="8"/>
      <c r="Y78" s="7"/>
      <c r="Z78" s="7"/>
      <c r="AA78" s="7"/>
      <c r="AB78" s="7"/>
      <c r="AC78" s="7"/>
      <c r="AD78" s="7"/>
      <c r="AE78" s="15"/>
    </row>
    <row r="79" spans="1:31" x14ac:dyDescent="0.25">
      <c r="A79" s="2">
        <v>158</v>
      </c>
      <c r="B79" s="2" t="s">
        <v>16</v>
      </c>
      <c r="C79" s="1" t="s">
        <v>47</v>
      </c>
      <c r="D79" s="1" t="s">
        <v>53</v>
      </c>
      <c r="E79" s="2" t="s">
        <v>21</v>
      </c>
      <c r="F79" s="2" t="s">
        <v>5</v>
      </c>
      <c r="G79" s="10">
        <v>2.3700429711479436</v>
      </c>
      <c r="H79" s="8"/>
      <c r="I79" s="7"/>
      <c r="J79" s="7"/>
      <c r="K79" s="7"/>
      <c r="L79" s="7"/>
      <c r="M79" s="7"/>
      <c r="N79" s="7"/>
      <c r="O79" s="15"/>
      <c r="P79" s="8"/>
      <c r="Q79" s="2">
        <v>159</v>
      </c>
      <c r="R79" s="2" t="s">
        <v>16</v>
      </c>
      <c r="S79" s="1" t="s">
        <v>47</v>
      </c>
      <c r="T79" s="1" t="s">
        <v>53</v>
      </c>
      <c r="U79" s="2" t="s">
        <v>21</v>
      </c>
      <c r="V79" s="2" t="s">
        <v>42</v>
      </c>
      <c r="W79" s="9">
        <v>2.313795996643893</v>
      </c>
      <c r="X79" s="8"/>
      <c r="Y79" s="7"/>
      <c r="Z79" s="7"/>
      <c r="AA79" s="7"/>
      <c r="AB79" s="7"/>
      <c r="AC79" s="7"/>
      <c r="AD79" s="7"/>
      <c r="AE79" s="15"/>
    </row>
    <row r="80" spans="1:31" x14ac:dyDescent="0.25">
      <c r="A80" s="2">
        <v>154</v>
      </c>
      <c r="B80" s="2" t="s">
        <v>16</v>
      </c>
      <c r="C80" s="1" t="s">
        <v>27</v>
      </c>
      <c r="D80" s="1" t="s">
        <v>53</v>
      </c>
      <c r="E80" s="2" t="s">
        <v>21</v>
      </c>
      <c r="F80" s="2" t="s">
        <v>5</v>
      </c>
      <c r="G80" s="10">
        <v>2.2816451810926948</v>
      </c>
      <c r="H80" s="8"/>
      <c r="I80" s="7"/>
      <c r="J80" s="7"/>
      <c r="K80" s="7"/>
      <c r="L80" s="7"/>
      <c r="M80" s="7"/>
      <c r="N80" s="7"/>
      <c r="O80" s="15"/>
      <c r="P80" s="8"/>
      <c r="Q80" s="2">
        <v>155</v>
      </c>
      <c r="R80" s="2" t="s">
        <v>16</v>
      </c>
      <c r="S80" s="1" t="s">
        <v>27</v>
      </c>
      <c r="T80" s="1" t="s">
        <v>53</v>
      </c>
      <c r="U80" s="2" t="s">
        <v>21</v>
      </c>
      <c r="V80" s="2" t="s">
        <v>42</v>
      </c>
      <c r="W80" s="9">
        <v>2.2274961045187585</v>
      </c>
      <c r="X80" s="8"/>
      <c r="Y80" s="7"/>
      <c r="Z80" s="7"/>
      <c r="AA80" s="7"/>
      <c r="AB80" s="7"/>
      <c r="AC80" s="7"/>
      <c r="AD80" s="7"/>
      <c r="AE80" s="15"/>
    </row>
    <row r="81" spans="1:31" x14ac:dyDescent="0.25">
      <c r="A81" s="2">
        <v>152</v>
      </c>
      <c r="B81" s="2" t="s">
        <v>16</v>
      </c>
      <c r="C81" s="1" t="s">
        <v>43</v>
      </c>
      <c r="D81" s="1" t="s">
        <v>53</v>
      </c>
      <c r="E81" s="2" t="s">
        <v>21</v>
      </c>
      <c r="F81" s="2" t="s">
        <v>5</v>
      </c>
      <c r="G81" s="10">
        <v>2.1932473910374464</v>
      </c>
      <c r="H81" s="8"/>
      <c r="I81" s="7"/>
      <c r="J81" s="7"/>
      <c r="K81" s="7"/>
      <c r="L81" s="7"/>
      <c r="M81" s="7"/>
      <c r="N81" s="7"/>
      <c r="O81" s="15"/>
      <c r="P81" s="8"/>
      <c r="Q81" s="2">
        <v>153</v>
      </c>
      <c r="R81" s="2" t="s">
        <v>16</v>
      </c>
      <c r="S81" s="1" t="s">
        <v>43</v>
      </c>
      <c r="T81" s="1" t="s">
        <v>53</v>
      </c>
      <c r="U81" s="2" t="s">
        <v>21</v>
      </c>
      <c r="V81" s="2" t="s">
        <v>42</v>
      </c>
      <c r="W81" s="9">
        <v>2.1411962123936235</v>
      </c>
      <c r="X81" s="8"/>
      <c r="Y81" s="7"/>
      <c r="Z81" s="7"/>
      <c r="AA81" s="7"/>
      <c r="AB81" s="7"/>
      <c r="AC81" s="7"/>
      <c r="AD81" s="7"/>
      <c r="AE81" s="15"/>
    </row>
    <row r="82" spans="1:31" x14ac:dyDescent="0.25">
      <c r="A82" s="2">
        <v>150</v>
      </c>
      <c r="B82" s="2" t="s">
        <v>16</v>
      </c>
      <c r="C82" s="1" t="s">
        <v>46</v>
      </c>
      <c r="D82" s="1" t="s">
        <v>53</v>
      </c>
      <c r="E82" s="2" t="s">
        <v>21</v>
      </c>
      <c r="F82" s="2" t="s">
        <v>5</v>
      </c>
      <c r="G82" s="10">
        <v>2.1048496009821975</v>
      </c>
      <c r="H82" s="8"/>
      <c r="I82" s="7"/>
      <c r="J82" s="7"/>
      <c r="K82" s="7"/>
      <c r="L82" s="7"/>
      <c r="M82" s="7"/>
      <c r="N82" s="7"/>
      <c r="O82" s="15"/>
      <c r="P82" s="8"/>
      <c r="Q82" s="2">
        <v>151</v>
      </c>
      <c r="R82" s="2" t="s">
        <v>16</v>
      </c>
      <c r="S82" s="1" t="s">
        <v>46</v>
      </c>
      <c r="T82" s="1" t="s">
        <v>53</v>
      </c>
      <c r="U82" s="2" t="s">
        <v>21</v>
      </c>
      <c r="V82" s="2" t="s">
        <v>42</v>
      </c>
      <c r="W82" s="9">
        <v>2.0548963202684885</v>
      </c>
      <c r="X82" s="8"/>
      <c r="Y82" s="7"/>
      <c r="Z82" s="7"/>
      <c r="AA82" s="7"/>
      <c r="AB82" s="7"/>
      <c r="AC82" s="7"/>
      <c r="AD82" s="7"/>
      <c r="AE82" s="15"/>
    </row>
    <row r="83" spans="1:31" x14ac:dyDescent="0.25">
      <c r="A83" s="2">
        <v>148</v>
      </c>
      <c r="B83" s="2" t="s">
        <v>16</v>
      </c>
      <c r="C83" s="1" t="s">
        <v>45</v>
      </c>
      <c r="D83" s="1" t="s">
        <v>53</v>
      </c>
      <c r="E83" s="2" t="s">
        <v>21</v>
      </c>
      <c r="F83" s="2" t="s">
        <v>5</v>
      </c>
      <c r="G83" s="10">
        <v>1.9722529158993247</v>
      </c>
      <c r="H83" s="8"/>
      <c r="I83" s="7"/>
      <c r="J83" s="7"/>
      <c r="K83" s="7"/>
      <c r="L83" s="7"/>
      <c r="M83" s="7"/>
      <c r="N83" s="7"/>
      <c r="O83" s="15"/>
      <c r="P83" s="8"/>
      <c r="Q83" s="2">
        <v>149</v>
      </c>
      <c r="R83" s="2" t="s">
        <v>16</v>
      </c>
      <c r="S83" s="1" t="s">
        <v>45</v>
      </c>
      <c r="T83" s="1" t="s">
        <v>53</v>
      </c>
      <c r="U83" s="2" t="s">
        <v>21</v>
      </c>
      <c r="V83" s="2" t="s">
        <v>42</v>
      </c>
      <c r="W83" s="9">
        <v>1.9254464820807864</v>
      </c>
      <c r="X83" s="8"/>
      <c r="Y83" s="7"/>
      <c r="Z83" s="7"/>
      <c r="AA83" s="7"/>
      <c r="AB83" s="7"/>
      <c r="AC83" s="7"/>
      <c r="AD83" s="7"/>
      <c r="AE83" s="15"/>
    </row>
    <row r="84" spans="1:31" x14ac:dyDescent="0.25">
      <c r="A84" s="8"/>
      <c r="B84" s="8"/>
      <c r="C84" s="16"/>
      <c r="D84" s="16"/>
      <c r="E84" s="8"/>
      <c r="F84" s="8"/>
      <c r="G84" s="17"/>
      <c r="H84" s="8"/>
      <c r="I84" s="8"/>
      <c r="J84" s="8"/>
      <c r="K84" s="8"/>
      <c r="L84" s="8"/>
      <c r="M84" s="8"/>
      <c r="N84" s="8"/>
      <c r="O84" s="18"/>
      <c r="P84" s="8"/>
      <c r="Q84" s="8"/>
      <c r="R84" s="8"/>
      <c r="S84" s="16"/>
      <c r="T84" s="16"/>
      <c r="U84" s="8"/>
      <c r="V84" s="8"/>
      <c r="W84" s="18"/>
      <c r="X84" s="8"/>
      <c r="Y84" s="8"/>
      <c r="Z84" s="8"/>
      <c r="AA84" s="8"/>
      <c r="AB84" s="8"/>
      <c r="AC84" s="8"/>
      <c r="AD84" s="8"/>
      <c r="AE84" s="18"/>
    </row>
    <row r="85" spans="1:31" ht="15.75" thickBot="1" x14ac:dyDescent="0.3">
      <c r="A85" s="3" t="s">
        <v>41</v>
      </c>
      <c r="B85" s="3" t="s">
        <v>0</v>
      </c>
      <c r="C85" s="3" t="s">
        <v>1</v>
      </c>
      <c r="D85" s="4" t="s">
        <v>51</v>
      </c>
      <c r="E85" s="3" t="s">
        <v>2</v>
      </c>
      <c r="F85" s="3" t="s">
        <v>3</v>
      </c>
      <c r="G85" s="12" t="s">
        <v>50</v>
      </c>
      <c r="H85" s="11"/>
      <c r="I85" s="3" t="s">
        <v>41</v>
      </c>
      <c r="J85" s="3" t="s">
        <v>0</v>
      </c>
      <c r="K85" s="3" t="s">
        <v>1</v>
      </c>
      <c r="L85" s="4" t="s">
        <v>51</v>
      </c>
      <c r="M85" s="3" t="s">
        <v>2</v>
      </c>
      <c r="N85" s="3" t="s">
        <v>3</v>
      </c>
      <c r="O85" s="12" t="s">
        <v>50</v>
      </c>
      <c r="P85" s="11"/>
      <c r="Q85" s="3" t="s">
        <v>41</v>
      </c>
      <c r="R85" s="3" t="s">
        <v>0</v>
      </c>
      <c r="S85" s="3" t="s">
        <v>1</v>
      </c>
      <c r="T85" s="4" t="s">
        <v>51</v>
      </c>
      <c r="U85" s="3" t="s">
        <v>2</v>
      </c>
      <c r="V85" s="3" t="s">
        <v>3</v>
      </c>
      <c r="W85" s="12" t="s">
        <v>50</v>
      </c>
      <c r="X85" s="11"/>
      <c r="Y85" s="3" t="s">
        <v>41</v>
      </c>
      <c r="Z85" s="3" t="s">
        <v>0</v>
      </c>
      <c r="AA85" s="3" t="s">
        <v>1</v>
      </c>
      <c r="AB85" s="4" t="s">
        <v>51</v>
      </c>
      <c r="AC85" s="3" t="s">
        <v>2</v>
      </c>
      <c r="AD85" s="3" t="s">
        <v>3</v>
      </c>
      <c r="AE85" s="12" t="s">
        <v>50</v>
      </c>
    </row>
    <row r="86" spans="1:31" x14ac:dyDescent="0.25">
      <c r="A86" s="7">
        <v>112</v>
      </c>
      <c r="B86" s="7" t="s">
        <v>17</v>
      </c>
      <c r="C86" s="13" t="s">
        <v>37</v>
      </c>
      <c r="D86" s="13" t="s">
        <v>52</v>
      </c>
      <c r="E86" s="7" t="s">
        <v>21</v>
      </c>
      <c r="F86" s="7" t="s">
        <v>5</v>
      </c>
      <c r="G86" s="14">
        <v>4.4530268199233713</v>
      </c>
      <c r="I86" s="2">
        <v>110</v>
      </c>
      <c r="J86" s="2" t="s">
        <v>17</v>
      </c>
      <c r="K86" s="1" t="s">
        <v>36</v>
      </c>
      <c r="L86" s="1" t="s">
        <v>52</v>
      </c>
      <c r="M86" s="2" t="s">
        <v>39</v>
      </c>
      <c r="N86" s="2" t="s">
        <v>5</v>
      </c>
      <c r="O86" s="9">
        <v>4.2498498498498503</v>
      </c>
      <c r="Q86" s="7">
        <v>113</v>
      </c>
      <c r="R86" s="7" t="s">
        <v>17</v>
      </c>
      <c r="S86" s="13" t="s">
        <v>37</v>
      </c>
      <c r="T86" s="13" t="s">
        <v>52</v>
      </c>
      <c r="U86" s="7" t="s">
        <v>21</v>
      </c>
      <c r="V86" s="7" t="s">
        <v>42</v>
      </c>
      <c r="W86" s="15">
        <v>4.3568750937171989</v>
      </c>
      <c r="Y86" s="2">
        <v>111</v>
      </c>
      <c r="Z86" s="2" t="s">
        <v>17</v>
      </c>
      <c r="AA86" s="1" t="s">
        <v>36</v>
      </c>
      <c r="AB86" s="1" t="s">
        <v>52</v>
      </c>
      <c r="AC86" s="2" t="s">
        <v>39</v>
      </c>
      <c r="AD86" s="2" t="s">
        <v>42</v>
      </c>
      <c r="AE86" s="9">
        <v>4.1599059376837157</v>
      </c>
    </row>
    <row r="87" spans="1:31" x14ac:dyDescent="0.25">
      <c r="A87" s="2">
        <v>108</v>
      </c>
      <c r="B87" s="2" t="s">
        <v>17</v>
      </c>
      <c r="C87" s="1" t="s">
        <v>36</v>
      </c>
      <c r="D87" s="1" t="s">
        <v>52</v>
      </c>
      <c r="E87" s="2" t="s">
        <v>21</v>
      </c>
      <c r="F87" s="2" t="s">
        <v>5</v>
      </c>
      <c r="G87" s="10">
        <v>4.3978544061302678</v>
      </c>
      <c r="I87" s="2">
        <v>106</v>
      </c>
      <c r="J87" s="2" t="s">
        <v>17</v>
      </c>
      <c r="K87" s="1" t="s">
        <v>32</v>
      </c>
      <c r="L87" s="1" t="s">
        <v>52</v>
      </c>
      <c r="M87" s="2" t="s">
        <v>39</v>
      </c>
      <c r="N87" s="2" t="s">
        <v>5</v>
      </c>
      <c r="O87" s="9">
        <v>3.9255255255255257</v>
      </c>
      <c r="Q87" s="2">
        <v>109</v>
      </c>
      <c r="R87" s="2" t="s">
        <v>17</v>
      </c>
      <c r="S87" s="1" t="s">
        <v>36</v>
      </c>
      <c r="T87" s="1" t="s">
        <v>52</v>
      </c>
      <c r="U87" s="2" t="s">
        <v>21</v>
      </c>
      <c r="V87" s="2" t="s">
        <v>42</v>
      </c>
      <c r="W87" s="9">
        <v>4.3028939871045138</v>
      </c>
      <c r="Y87" s="2">
        <v>107</v>
      </c>
      <c r="Z87" s="2" t="s">
        <v>17</v>
      </c>
      <c r="AA87" s="1" t="s">
        <v>32</v>
      </c>
      <c r="AB87" s="1" t="s">
        <v>52</v>
      </c>
      <c r="AC87" s="2" t="s">
        <v>39</v>
      </c>
      <c r="AD87" s="2" t="s">
        <v>42</v>
      </c>
      <c r="AE87" s="9">
        <v>3.8424456202233981</v>
      </c>
    </row>
    <row r="88" spans="1:31" x14ac:dyDescent="0.25">
      <c r="A88" s="2">
        <v>104</v>
      </c>
      <c r="B88" s="2" t="s">
        <v>17</v>
      </c>
      <c r="C88" s="1" t="s">
        <v>32</v>
      </c>
      <c r="D88" s="1" t="s">
        <v>52</v>
      </c>
      <c r="E88" s="2" t="s">
        <v>21</v>
      </c>
      <c r="F88" s="2" t="s">
        <v>5</v>
      </c>
      <c r="G88" s="10">
        <v>4.1195402298850574</v>
      </c>
      <c r="I88" s="2">
        <v>102</v>
      </c>
      <c r="J88" s="2" t="s">
        <v>17</v>
      </c>
      <c r="K88" s="1" t="s">
        <v>31</v>
      </c>
      <c r="L88" s="1" t="s">
        <v>52</v>
      </c>
      <c r="M88" s="2" t="s">
        <v>39</v>
      </c>
      <c r="N88" s="2" t="s">
        <v>5</v>
      </c>
      <c r="O88" s="9">
        <v>3.7093093093093095</v>
      </c>
      <c r="Q88" s="2">
        <v>105</v>
      </c>
      <c r="R88" s="2" t="s">
        <v>17</v>
      </c>
      <c r="S88" s="1" t="s">
        <v>32</v>
      </c>
      <c r="T88" s="1" t="s">
        <v>52</v>
      </c>
      <c r="U88" s="2" t="s">
        <v>21</v>
      </c>
      <c r="V88" s="2" t="s">
        <v>42</v>
      </c>
      <c r="W88" s="9">
        <v>4.0305892937471883</v>
      </c>
      <c r="Y88" s="2">
        <v>103</v>
      </c>
      <c r="Z88" s="2" t="s">
        <v>17</v>
      </c>
      <c r="AA88" s="1" t="s">
        <v>31</v>
      </c>
      <c r="AB88" s="1" t="s">
        <v>52</v>
      </c>
      <c r="AC88" s="2" t="s">
        <v>39</v>
      </c>
      <c r="AD88" s="2" t="s">
        <v>42</v>
      </c>
      <c r="AE88" s="9">
        <v>3.6308054085831865</v>
      </c>
    </row>
    <row r="89" spans="1:31" x14ac:dyDescent="0.25">
      <c r="A89" s="2">
        <v>100</v>
      </c>
      <c r="B89" s="2" t="s">
        <v>17</v>
      </c>
      <c r="C89" s="1" t="s">
        <v>31</v>
      </c>
      <c r="D89" s="1" t="s">
        <v>52</v>
      </c>
      <c r="E89" s="2" t="s">
        <v>21</v>
      </c>
      <c r="F89" s="2" t="s">
        <v>5</v>
      </c>
      <c r="G89" s="10">
        <v>3.9515708812260537</v>
      </c>
      <c r="I89" s="2">
        <v>98</v>
      </c>
      <c r="J89" s="2" t="s">
        <v>17</v>
      </c>
      <c r="K89" s="1" t="s">
        <v>35</v>
      </c>
      <c r="L89" s="1" t="s">
        <v>52</v>
      </c>
      <c r="M89" s="2" t="s">
        <v>39</v>
      </c>
      <c r="N89" s="2" t="s">
        <v>5</v>
      </c>
      <c r="O89" s="9">
        <v>3.4930930930930932</v>
      </c>
      <c r="Q89" s="2">
        <v>101</v>
      </c>
      <c r="R89" s="2" t="s">
        <v>17</v>
      </c>
      <c r="S89" s="1" t="s">
        <v>31</v>
      </c>
      <c r="T89" s="1" t="s">
        <v>52</v>
      </c>
      <c r="U89" s="2" t="s">
        <v>21</v>
      </c>
      <c r="V89" s="2" t="s">
        <v>42</v>
      </c>
      <c r="W89" s="9">
        <v>3.8662468136152346</v>
      </c>
      <c r="Y89" s="2">
        <v>99</v>
      </c>
      <c r="Z89" s="2" t="s">
        <v>17</v>
      </c>
      <c r="AA89" s="1" t="s">
        <v>35</v>
      </c>
      <c r="AB89" s="1" t="s">
        <v>52</v>
      </c>
      <c r="AC89" s="2" t="s">
        <v>39</v>
      </c>
      <c r="AD89" s="2" t="s">
        <v>42</v>
      </c>
      <c r="AE89" s="9">
        <v>3.4191651969429748</v>
      </c>
    </row>
    <row r="90" spans="1:31" x14ac:dyDescent="0.25">
      <c r="A90" s="2">
        <v>182</v>
      </c>
      <c r="B90" s="2" t="s">
        <v>17</v>
      </c>
      <c r="C90" s="1" t="s">
        <v>19</v>
      </c>
      <c r="D90" s="1" t="s">
        <v>53</v>
      </c>
      <c r="E90" s="2" t="s">
        <v>21</v>
      </c>
      <c r="F90" s="2" t="s">
        <v>5</v>
      </c>
      <c r="G90" s="10">
        <v>3.8412260536398466</v>
      </c>
      <c r="H90" s="8"/>
      <c r="I90" s="2">
        <v>248</v>
      </c>
      <c r="J90" s="2" t="s">
        <v>17</v>
      </c>
      <c r="K90" s="1" t="s">
        <v>30</v>
      </c>
      <c r="L90" s="1" t="s">
        <v>53</v>
      </c>
      <c r="M90" s="2" t="s">
        <v>39</v>
      </c>
      <c r="N90" s="2" t="s">
        <v>5</v>
      </c>
      <c r="O90" s="9">
        <v>3.3849849849849849</v>
      </c>
      <c r="P90" s="8"/>
      <c r="Q90" s="2">
        <v>183</v>
      </c>
      <c r="R90" s="2" t="s">
        <v>17</v>
      </c>
      <c r="S90" s="1" t="s">
        <v>19</v>
      </c>
      <c r="T90" s="1" t="s">
        <v>53</v>
      </c>
      <c r="U90" s="2" t="s">
        <v>21</v>
      </c>
      <c r="V90" s="2" t="s">
        <v>42</v>
      </c>
      <c r="W90" s="9">
        <v>3.7582846003898633</v>
      </c>
      <c r="X90" s="8"/>
      <c r="Y90" s="2">
        <v>249</v>
      </c>
      <c r="Z90" s="2" t="s">
        <v>17</v>
      </c>
      <c r="AA90" s="1" t="s">
        <v>30</v>
      </c>
      <c r="AB90" s="1" t="s">
        <v>53</v>
      </c>
      <c r="AC90" s="2" t="s">
        <v>39</v>
      </c>
      <c r="AD90" s="2" t="s">
        <v>42</v>
      </c>
      <c r="AE90" s="9">
        <v>3.3133450911228688</v>
      </c>
    </row>
    <row r="91" spans="1:31" x14ac:dyDescent="0.25">
      <c r="A91" s="2">
        <v>96</v>
      </c>
      <c r="B91" s="2" t="s">
        <v>17</v>
      </c>
      <c r="C91" s="1" t="s">
        <v>35</v>
      </c>
      <c r="D91" s="1" t="s">
        <v>52</v>
      </c>
      <c r="E91" s="2" t="s">
        <v>21</v>
      </c>
      <c r="F91" s="2" t="s">
        <v>5</v>
      </c>
      <c r="G91" s="10">
        <v>3.7032950191570881</v>
      </c>
      <c r="I91" s="2">
        <v>246</v>
      </c>
      <c r="J91" s="2" t="s">
        <v>17</v>
      </c>
      <c r="K91" s="1" t="s">
        <v>12</v>
      </c>
      <c r="L91" s="1" t="s">
        <v>53</v>
      </c>
      <c r="M91" s="2" t="s">
        <v>39</v>
      </c>
      <c r="N91" s="2" t="s">
        <v>5</v>
      </c>
      <c r="O91" s="9">
        <v>3.1687687687687687</v>
      </c>
      <c r="Q91" s="2">
        <v>97</v>
      </c>
      <c r="R91" s="2" t="s">
        <v>17</v>
      </c>
      <c r="S91" s="1" t="s">
        <v>35</v>
      </c>
      <c r="T91" s="1" t="s">
        <v>52</v>
      </c>
      <c r="U91" s="2" t="s">
        <v>21</v>
      </c>
      <c r="V91" s="2" t="s">
        <v>42</v>
      </c>
      <c r="W91" s="9">
        <v>3.6233318338581495</v>
      </c>
      <c r="Y91" s="2">
        <v>247</v>
      </c>
      <c r="Z91" s="2" t="s">
        <v>17</v>
      </c>
      <c r="AA91" s="1" t="s">
        <v>12</v>
      </c>
      <c r="AB91" s="1" t="s">
        <v>53</v>
      </c>
      <c r="AC91" s="2" t="s">
        <v>39</v>
      </c>
      <c r="AD91" s="2" t="s">
        <v>42</v>
      </c>
      <c r="AE91" s="9">
        <v>3.1017048794826572</v>
      </c>
    </row>
    <row r="92" spans="1:31" x14ac:dyDescent="0.25">
      <c r="A92" s="2">
        <v>180</v>
      </c>
      <c r="B92" s="2" t="s">
        <v>17</v>
      </c>
      <c r="C92" s="1" t="s">
        <v>13</v>
      </c>
      <c r="D92" s="1" t="s">
        <v>53</v>
      </c>
      <c r="E92" s="2" t="s">
        <v>21</v>
      </c>
      <c r="F92" s="2" t="s">
        <v>5</v>
      </c>
      <c r="G92" s="10">
        <v>3.6205363984674328</v>
      </c>
      <c r="Q92" s="2">
        <v>181</v>
      </c>
      <c r="R92" s="2" t="s">
        <v>17</v>
      </c>
      <c r="S92" s="1" t="s">
        <v>13</v>
      </c>
      <c r="T92" s="1" t="s">
        <v>53</v>
      </c>
      <c r="U92" s="2" t="s">
        <v>21</v>
      </c>
      <c r="V92" s="2" t="s">
        <v>42</v>
      </c>
      <c r="W92" s="9">
        <v>3.5423601739391213</v>
      </c>
    </row>
    <row r="93" spans="1:31" x14ac:dyDescent="0.25">
      <c r="A93" s="2">
        <v>178</v>
      </c>
      <c r="B93" s="2" t="s">
        <v>17</v>
      </c>
      <c r="C93" s="1" t="s">
        <v>30</v>
      </c>
      <c r="D93" s="1" t="s">
        <v>53</v>
      </c>
      <c r="E93" s="2" t="s">
        <v>21</v>
      </c>
      <c r="F93" s="2" t="s">
        <v>5</v>
      </c>
      <c r="G93" s="10">
        <v>3.5101915708812261</v>
      </c>
      <c r="Q93" s="2">
        <v>179</v>
      </c>
      <c r="R93" s="2" t="s">
        <v>17</v>
      </c>
      <c r="S93" s="1" t="s">
        <v>30</v>
      </c>
      <c r="T93" s="1" t="s">
        <v>53</v>
      </c>
      <c r="U93" s="2" t="s">
        <v>21</v>
      </c>
      <c r="V93" s="2" t="s">
        <v>42</v>
      </c>
      <c r="W93" s="9">
        <v>3.43439796071375</v>
      </c>
    </row>
    <row r="94" spans="1:31" x14ac:dyDescent="0.25">
      <c r="A94" s="2">
        <v>174</v>
      </c>
      <c r="B94" s="2" t="s">
        <v>17</v>
      </c>
      <c r="C94" s="1" t="s">
        <v>48</v>
      </c>
      <c r="D94" s="1" t="s">
        <v>53</v>
      </c>
      <c r="E94" s="2" t="s">
        <v>21</v>
      </c>
      <c r="F94" s="2" t="s">
        <v>5</v>
      </c>
      <c r="G94" s="10">
        <v>3.2919540229885058</v>
      </c>
      <c r="Q94" s="2">
        <v>175</v>
      </c>
      <c r="R94" s="2" t="s">
        <v>17</v>
      </c>
      <c r="S94" s="1" t="s">
        <v>48</v>
      </c>
      <c r="T94" s="1" t="s">
        <v>53</v>
      </c>
      <c r="U94" s="2" t="s">
        <v>21</v>
      </c>
      <c r="V94" s="2" t="s">
        <v>42</v>
      </c>
      <c r="W94" s="9">
        <v>3.2208726945569053</v>
      </c>
    </row>
    <row r="95" spans="1:31" x14ac:dyDescent="0.25">
      <c r="C95" s="1"/>
      <c r="D95" s="1"/>
      <c r="S95" s="1"/>
      <c r="T95" s="1"/>
    </row>
    <row r="96" spans="1:31" x14ac:dyDescent="0.25">
      <c r="C96" s="1"/>
      <c r="D96" s="1"/>
      <c r="S96" s="1"/>
      <c r="T96" s="1"/>
    </row>
    <row r="97" spans="1:31" x14ac:dyDescent="0.25">
      <c r="C97" s="1"/>
      <c r="D97" s="1"/>
      <c r="S97" s="1"/>
      <c r="T97" s="1"/>
    </row>
    <row r="98" spans="1:31" x14ac:dyDescent="0.25">
      <c r="C98" s="1"/>
      <c r="D98" s="1"/>
      <c r="S98" s="1"/>
      <c r="T98" s="1"/>
    </row>
    <row r="99" spans="1:31" x14ac:dyDescent="0.25">
      <c r="C99" s="1"/>
      <c r="D99" s="1"/>
      <c r="S99" s="1"/>
      <c r="T99" s="1"/>
    </row>
    <row r="100" spans="1:31" x14ac:dyDescent="0.25">
      <c r="C100" s="1"/>
      <c r="D100" s="1"/>
      <c r="S100" s="1"/>
      <c r="T100" s="1"/>
    </row>
    <row r="101" spans="1:31" x14ac:dyDescent="0.25">
      <c r="C101" s="1"/>
      <c r="D101" s="1"/>
      <c r="S101" s="1"/>
      <c r="T101" s="1"/>
    </row>
    <row r="102" spans="1:31" x14ac:dyDescent="0.25">
      <c r="C102" s="1"/>
      <c r="D102" s="1"/>
      <c r="S102" s="1"/>
      <c r="T102" s="1"/>
    </row>
    <row r="103" spans="1:31" x14ac:dyDescent="0.25">
      <c r="C103" s="1"/>
      <c r="D103" s="1"/>
      <c r="S103" s="1"/>
      <c r="T103" s="1"/>
    </row>
    <row r="104" spans="1:31" x14ac:dyDescent="0.25">
      <c r="C104" s="1"/>
      <c r="D104" s="1"/>
      <c r="S104" s="1"/>
      <c r="T104" s="1"/>
    </row>
    <row r="105" spans="1:31" x14ac:dyDescent="0.25">
      <c r="A105" s="5"/>
      <c r="B105" s="5"/>
      <c r="C105" s="5"/>
      <c r="D105" s="5"/>
      <c r="E105" s="5"/>
      <c r="F105" s="5"/>
      <c r="G105" s="19"/>
      <c r="I105" s="5"/>
      <c r="J105" s="5"/>
      <c r="K105" s="5"/>
      <c r="L105" s="5"/>
      <c r="M105" s="5"/>
      <c r="N105" s="5"/>
      <c r="O105" s="20"/>
      <c r="Q105" s="5"/>
      <c r="R105" s="5"/>
      <c r="S105" s="5"/>
      <c r="T105" s="5"/>
      <c r="U105" s="5"/>
      <c r="V105" s="5"/>
      <c r="W105" s="20"/>
      <c r="Y105" s="5"/>
      <c r="Z105" s="5"/>
      <c r="AA105" s="5"/>
      <c r="AB105" s="5"/>
      <c r="AC105" s="5"/>
      <c r="AD105" s="5"/>
      <c r="AE105" s="20"/>
    </row>
    <row r="106" spans="1:31" ht="15.75" thickBot="1" x14ac:dyDescent="0.3">
      <c r="A106" s="3" t="s">
        <v>41</v>
      </c>
      <c r="B106" s="3" t="s">
        <v>0</v>
      </c>
      <c r="C106" s="3" t="s">
        <v>1</v>
      </c>
      <c r="D106" s="4" t="s">
        <v>51</v>
      </c>
      <c r="E106" s="3" t="s">
        <v>2</v>
      </c>
      <c r="F106" s="3" t="s">
        <v>3</v>
      </c>
      <c r="G106" s="12" t="s">
        <v>50</v>
      </c>
      <c r="H106" s="11"/>
      <c r="I106" s="3" t="s">
        <v>41</v>
      </c>
      <c r="J106" s="3" t="s">
        <v>0</v>
      </c>
      <c r="K106" s="3" t="s">
        <v>1</v>
      </c>
      <c r="L106" s="4" t="s">
        <v>51</v>
      </c>
      <c r="M106" s="3" t="s">
        <v>2</v>
      </c>
      <c r="N106" s="3" t="s">
        <v>3</v>
      </c>
      <c r="O106" s="12" t="s">
        <v>50</v>
      </c>
      <c r="P106" s="11"/>
      <c r="Q106" s="3" t="s">
        <v>41</v>
      </c>
      <c r="R106" s="3" t="s">
        <v>0</v>
      </c>
      <c r="S106" s="3" t="s">
        <v>1</v>
      </c>
      <c r="T106" s="4" t="s">
        <v>51</v>
      </c>
      <c r="U106" s="3" t="s">
        <v>2</v>
      </c>
      <c r="V106" s="3" t="s">
        <v>3</v>
      </c>
      <c r="W106" s="12" t="s">
        <v>50</v>
      </c>
      <c r="X106" s="11"/>
      <c r="Y106" s="3" t="s">
        <v>41</v>
      </c>
      <c r="Z106" s="3" t="s">
        <v>0</v>
      </c>
      <c r="AA106" s="3" t="s">
        <v>1</v>
      </c>
      <c r="AB106" s="4" t="s">
        <v>51</v>
      </c>
      <c r="AC106" s="3" t="s">
        <v>2</v>
      </c>
      <c r="AD106" s="3" t="s">
        <v>3</v>
      </c>
      <c r="AE106" s="12" t="s">
        <v>50</v>
      </c>
    </row>
    <row r="107" spans="1:31" x14ac:dyDescent="0.25">
      <c r="A107" s="2">
        <v>198</v>
      </c>
      <c r="B107" s="2" t="s">
        <v>18</v>
      </c>
      <c r="C107" s="1" t="s">
        <v>32</v>
      </c>
      <c r="D107" s="1" t="s">
        <v>53</v>
      </c>
      <c r="E107" s="2" t="s">
        <v>21</v>
      </c>
      <c r="F107" s="2" t="s">
        <v>5</v>
      </c>
      <c r="G107" s="10">
        <v>4.9366391184573004</v>
      </c>
      <c r="H107" s="8"/>
      <c r="I107" s="7"/>
      <c r="J107" s="7"/>
      <c r="K107" s="2" t="s">
        <v>66</v>
      </c>
      <c r="L107" s="2" t="s">
        <v>66</v>
      </c>
      <c r="O107" s="9">
        <v>0</v>
      </c>
      <c r="P107" s="8"/>
      <c r="Q107" s="2">
        <v>199</v>
      </c>
      <c r="R107" s="2" t="s">
        <v>18</v>
      </c>
      <c r="S107" s="1" t="s">
        <v>32</v>
      </c>
      <c r="T107" s="1" t="s">
        <v>53</v>
      </c>
      <c r="U107" s="2" t="s">
        <v>21</v>
      </c>
      <c r="V107" s="2" t="s">
        <v>42</v>
      </c>
      <c r="W107" s="9">
        <v>4.8249865374259562</v>
      </c>
      <c r="X107" s="8"/>
      <c r="Y107" s="7"/>
      <c r="Z107" s="7"/>
      <c r="AA107" s="2" t="s">
        <v>66</v>
      </c>
      <c r="AB107" s="2" t="s">
        <v>66</v>
      </c>
      <c r="AE107" s="9">
        <v>0</v>
      </c>
    </row>
    <row r="108" spans="1:31" x14ac:dyDescent="0.25">
      <c r="A108" s="2">
        <v>194</v>
      </c>
      <c r="B108" s="2" t="s">
        <v>18</v>
      </c>
      <c r="C108" s="1" t="s">
        <v>31</v>
      </c>
      <c r="D108" s="1" t="s">
        <v>53</v>
      </c>
      <c r="E108" s="2" t="s">
        <v>21</v>
      </c>
      <c r="F108" s="2" t="s">
        <v>5</v>
      </c>
      <c r="G108" s="10">
        <v>4.7353535353535356</v>
      </c>
      <c r="H108" s="8"/>
      <c r="I108" s="7"/>
      <c r="J108" s="7"/>
      <c r="K108" s="7"/>
      <c r="L108" s="7"/>
      <c r="M108" s="7"/>
      <c r="N108" s="7"/>
      <c r="O108" s="15"/>
      <c r="P108" s="8"/>
      <c r="Q108" s="2">
        <v>195</v>
      </c>
      <c r="R108" s="2" t="s">
        <v>18</v>
      </c>
      <c r="S108" s="1" t="s">
        <v>31</v>
      </c>
      <c r="T108" s="1" t="s">
        <v>53</v>
      </c>
      <c r="U108" s="2" t="s">
        <v>21</v>
      </c>
      <c r="V108" s="2" t="s">
        <v>42</v>
      </c>
      <c r="W108" s="9">
        <v>4.6282534553940042</v>
      </c>
      <c r="X108" s="8"/>
      <c r="Y108" s="7"/>
      <c r="Z108" s="7"/>
      <c r="AA108" s="7"/>
      <c r="AB108" s="7"/>
      <c r="AC108" s="7"/>
      <c r="AD108" s="7"/>
      <c r="AE108" s="15"/>
    </row>
    <row r="109" spans="1:31" x14ac:dyDescent="0.25">
      <c r="A109" s="2">
        <v>190</v>
      </c>
      <c r="B109" s="2" t="s">
        <v>18</v>
      </c>
      <c r="C109" s="1" t="s">
        <v>19</v>
      </c>
      <c r="D109" s="1" t="s">
        <v>53</v>
      </c>
      <c r="E109" s="2" t="s">
        <v>21</v>
      </c>
      <c r="F109" s="2" t="s">
        <v>5</v>
      </c>
      <c r="G109" s="10">
        <v>4.6031221303948575</v>
      </c>
      <c r="H109" s="8"/>
      <c r="I109" s="7"/>
      <c r="J109" s="7"/>
      <c r="K109" s="7"/>
      <c r="L109" s="7"/>
      <c r="M109" s="7"/>
      <c r="N109" s="7"/>
      <c r="O109" s="15"/>
      <c r="P109" s="8"/>
      <c r="Q109" s="2">
        <v>191</v>
      </c>
      <c r="R109" s="2" t="s">
        <v>18</v>
      </c>
      <c r="S109" s="1" t="s">
        <v>19</v>
      </c>
      <c r="T109" s="1" t="s">
        <v>53</v>
      </c>
      <c r="U109" s="2" t="s">
        <v>21</v>
      </c>
      <c r="V109" s="2" t="s">
        <v>42</v>
      </c>
      <c r="W109" s="9">
        <v>4.4990127445700949</v>
      </c>
      <c r="X109" s="8"/>
      <c r="Y109" s="7"/>
      <c r="Z109" s="7"/>
      <c r="AA109" s="7"/>
      <c r="AB109" s="7"/>
      <c r="AC109" s="7"/>
      <c r="AD109" s="7"/>
      <c r="AE109" s="15"/>
    </row>
    <row r="110" spans="1:31" x14ac:dyDescent="0.25">
      <c r="A110" s="2">
        <v>186</v>
      </c>
      <c r="B110" s="2" t="s">
        <v>18</v>
      </c>
      <c r="C110" s="1" t="s">
        <v>13</v>
      </c>
      <c r="D110" s="1" t="s">
        <v>53</v>
      </c>
      <c r="E110" s="2" t="s">
        <v>21</v>
      </c>
      <c r="F110" s="2" t="s">
        <v>5</v>
      </c>
      <c r="G110" s="10">
        <v>4.3386593204775021</v>
      </c>
      <c r="H110" s="8"/>
      <c r="I110" s="7"/>
      <c r="J110" s="7"/>
      <c r="K110" s="7"/>
      <c r="L110" s="7"/>
      <c r="M110" s="7"/>
      <c r="N110" s="7"/>
      <c r="O110" s="15"/>
      <c r="P110" s="8"/>
      <c r="Q110" s="2">
        <v>187</v>
      </c>
      <c r="R110" s="2" t="s">
        <v>18</v>
      </c>
      <c r="S110" s="1" t="s">
        <v>13</v>
      </c>
      <c r="T110" s="1" t="s">
        <v>53</v>
      </c>
      <c r="U110" s="2" t="s">
        <v>21</v>
      </c>
      <c r="V110" s="2" t="s">
        <v>42</v>
      </c>
      <c r="W110" s="9">
        <v>4.2405313229222763</v>
      </c>
      <c r="X110" s="8"/>
      <c r="Y110" s="7"/>
      <c r="Z110" s="7"/>
      <c r="AA110" s="7"/>
      <c r="AB110" s="7"/>
      <c r="AC110" s="7"/>
      <c r="AD110" s="7"/>
      <c r="AE110" s="15"/>
    </row>
    <row r="111" spans="1:31" x14ac:dyDescent="0.25">
      <c r="A111" s="2">
        <v>184</v>
      </c>
      <c r="B111" s="2" t="s">
        <v>18</v>
      </c>
      <c r="C111" s="1" t="s">
        <v>49</v>
      </c>
      <c r="D111" s="1" t="s">
        <v>53</v>
      </c>
      <c r="E111" s="2" t="s">
        <v>21</v>
      </c>
      <c r="F111" s="2" t="s">
        <v>5</v>
      </c>
      <c r="G111" s="10">
        <v>4.2064279155188249</v>
      </c>
      <c r="H111" s="8"/>
      <c r="I111" s="7"/>
      <c r="J111" s="7"/>
      <c r="K111" s="7"/>
      <c r="L111" s="7"/>
      <c r="M111" s="7"/>
      <c r="N111" s="7"/>
      <c r="O111" s="15"/>
      <c r="P111" s="8"/>
      <c r="Q111" s="2">
        <v>185</v>
      </c>
      <c r="R111" s="2" t="s">
        <v>18</v>
      </c>
      <c r="S111" s="1" t="s">
        <v>49</v>
      </c>
      <c r="T111" s="1" t="s">
        <v>53</v>
      </c>
      <c r="U111" s="2" t="s">
        <v>21</v>
      </c>
      <c r="V111" s="2" t="s">
        <v>42</v>
      </c>
      <c r="W111" s="9">
        <v>4.1112906120983661</v>
      </c>
      <c r="X111" s="8"/>
      <c r="Y111" s="7"/>
      <c r="Z111" s="7"/>
      <c r="AA111" s="7"/>
      <c r="AB111" s="7"/>
      <c r="AC111" s="7"/>
      <c r="AD111" s="7"/>
      <c r="AE111" s="15"/>
    </row>
    <row r="112" spans="1:31" x14ac:dyDescent="0.25">
      <c r="C112" s="1"/>
      <c r="D112" s="1"/>
      <c r="H112" s="8"/>
      <c r="I112" s="7"/>
      <c r="J112" s="7"/>
      <c r="K112" s="7"/>
      <c r="L112" s="7"/>
      <c r="M112" s="7"/>
      <c r="N112" s="7"/>
      <c r="O112" s="15"/>
      <c r="P112" s="8"/>
      <c r="S112" s="1"/>
      <c r="T112" s="1"/>
      <c r="X112" s="8"/>
      <c r="Y112" s="7"/>
      <c r="Z112" s="7"/>
      <c r="AA112" s="7"/>
      <c r="AB112" s="7"/>
      <c r="AC112" s="7"/>
      <c r="AD112" s="7"/>
      <c r="AE112" s="15"/>
    </row>
    <row r="113" spans="1:31" x14ac:dyDescent="0.25">
      <c r="C113" s="1"/>
      <c r="D113" s="1"/>
      <c r="H113" s="8"/>
      <c r="I113" s="7"/>
      <c r="J113" s="7"/>
      <c r="K113" s="7"/>
      <c r="L113" s="7"/>
      <c r="M113" s="7"/>
      <c r="N113" s="7"/>
      <c r="O113" s="15"/>
      <c r="P113" s="8"/>
      <c r="S113" s="1"/>
      <c r="T113" s="1"/>
      <c r="X113" s="8"/>
      <c r="Y113" s="7"/>
      <c r="Z113" s="7"/>
      <c r="AA113" s="7"/>
      <c r="AB113" s="7"/>
      <c r="AC113" s="7"/>
      <c r="AD113" s="7"/>
      <c r="AE113" s="15"/>
    </row>
    <row r="114" spans="1:31" x14ac:dyDescent="0.25">
      <c r="C114" s="1"/>
      <c r="D114" s="1"/>
      <c r="H114" s="8"/>
      <c r="I114" s="7"/>
      <c r="J114" s="7"/>
      <c r="K114" s="7"/>
      <c r="L114" s="7"/>
      <c r="M114" s="7"/>
      <c r="N114" s="7"/>
      <c r="O114" s="15"/>
      <c r="P114" s="8"/>
      <c r="S114" s="1"/>
      <c r="T114" s="1"/>
      <c r="X114" s="8"/>
      <c r="Y114" s="7"/>
      <c r="Z114" s="7"/>
      <c r="AA114" s="7"/>
      <c r="AB114" s="7"/>
      <c r="AC114" s="7"/>
      <c r="AD114" s="7"/>
      <c r="AE114" s="15"/>
    </row>
    <row r="115" spans="1:31" x14ac:dyDescent="0.25">
      <c r="C115" s="1"/>
      <c r="D115" s="1"/>
      <c r="H115" s="8"/>
      <c r="I115" s="7"/>
      <c r="J115" s="7"/>
      <c r="K115" s="7"/>
      <c r="L115" s="7"/>
      <c r="M115" s="7"/>
      <c r="N115" s="7"/>
      <c r="O115" s="15"/>
      <c r="P115" s="8"/>
      <c r="S115" s="1"/>
      <c r="T115" s="1"/>
      <c r="X115" s="8"/>
      <c r="Y115" s="7"/>
      <c r="Z115" s="7"/>
      <c r="AA115" s="7"/>
      <c r="AB115" s="7"/>
      <c r="AC115" s="7"/>
      <c r="AD115" s="7"/>
      <c r="AE115" s="15"/>
    </row>
    <row r="116" spans="1:31" x14ac:dyDescent="0.25">
      <c r="C116" s="1"/>
      <c r="D116" s="1"/>
      <c r="H116" s="8"/>
      <c r="I116" s="7"/>
      <c r="J116" s="7"/>
      <c r="K116" s="7"/>
      <c r="L116" s="7"/>
      <c r="M116" s="7"/>
      <c r="N116" s="7"/>
      <c r="O116" s="15"/>
      <c r="P116" s="8"/>
      <c r="S116" s="1"/>
      <c r="T116" s="1"/>
      <c r="X116" s="8"/>
      <c r="Y116" s="7"/>
      <c r="Z116" s="7"/>
      <c r="AA116" s="7"/>
      <c r="AB116" s="7"/>
      <c r="AC116" s="7"/>
      <c r="AD116" s="7"/>
      <c r="AE116" s="15"/>
    </row>
    <row r="117" spans="1:31" x14ac:dyDescent="0.25">
      <c r="C117" s="1"/>
      <c r="D117" s="1"/>
      <c r="H117" s="8"/>
      <c r="I117" s="7"/>
      <c r="J117" s="7"/>
      <c r="K117" s="7"/>
      <c r="L117" s="7"/>
      <c r="M117" s="7"/>
      <c r="N117" s="7"/>
      <c r="O117" s="15"/>
      <c r="P117" s="8"/>
      <c r="S117" s="1"/>
      <c r="T117" s="1"/>
      <c r="X117" s="8"/>
      <c r="Y117" s="7"/>
      <c r="Z117" s="7"/>
      <c r="AA117" s="7"/>
      <c r="AB117" s="7"/>
      <c r="AC117" s="7"/>
      <c r="AD117" s="7"/>
      <c r="AE117" s="15"/>
    </row>
    <row r="118" spans="1:31" x14ac:dyDescent="0.25">
      <c r="C118" s="1"/>
      <c r="D118" s="1"/>
      <c r="H118" s="8"/>
      <c r="I118" s="7"/>
      <c r="J118" s="7"/>
      <c r="K118" s="7"/>
      <c r="L118" s="7"/>
      <c r="M118" s="7"/>
      <c r="N118" s="7"/>
      <c r="O118" s="15"/>
      <c r="P118" s="8"/>
      <c r="S118" s="1"/>
      <c r="T118" s="1"/>
      <c r="X118" s="8"/>
      <c r="Y118" s="7"/>
      <c r="Z118" s="7"/>
      <c r="AA118" s="7"/>
      <c r="AB118" s="7"/>
      <c r="AC118" s="7"/>
      <c r="AD118" s="7"/>
      <c r="AE118" s="15"/>
    </row>
    <row r="119" spans="1:31" x14ac:dyDescent="0.25">
      <c r="C119" s="1"/>
      <c r="D119" s="1"/>
      <c r="H119" s="8"/>
      <c r="I119" s="7"/>
      <c r="J119" s="7"/>
      <c r="K119" s="7"/>
      <c r="L119" s="7"/>
      <c r="M119" s="7"/>
      <c r="N119" s="7"/>
      <c r="O119" s="15"/>
      <c r="P119" s="8"/>
      <c r="S119" s="1"/>
      <c r="T119" s="1"/>
      <c r="X119" s="8"/>
      <c r="Y119" s="7"/>
      <c r="Z119" s="7"/>
      <c r="AA119" s="7"/>
      <c r="AB119" s="7"/>
      <c r="AC119" s="7"/>
      <c r="AD119" s="7"/>
      <c r="AE119" s="15"/>
    </row>
    <row r="120" spans="1:31" x14ac:dyDescent="0.25">
      <c r="C120" s="1"/>
      <c r="D120" s="1"/>
      <c r="H120" s="8"/>
      <c r="I120" s="7"/>
      <c r="J120" s="7"/>
      <c r="K120" s="7"/>
      <c r="L120" s="7"/>
      <c r="M120" s="7"/>
      <c r="N120" s="7"/>
      <c r="O120" s="15"/>
      <c r="P120" s="8"/>
      <c r="S120" s="1"/>
      <c r="T120" s="1"/>
      <c r="X120" s="8"/>
      <c r="Y120" s="7"/>
      <c r="Z120" s="7"/>
      <c r="AA120" s="7"/>
      <c r="AB120" s="7"/>
      <c r="AC120" s="7"/>
      <c r="AD120" s="7"/>
      <c r="AE120" s="15"/>
    </row>
    <row r="121" spans="1:31" x14ac:dyDescent="0.25">
      <c r="C121" s="1"/>
      <c r="D121" s="1"/>
      <c r="H121" s="8"/>
      <c r="I121" s="7"/>
      <c r="J121" s="7"/>
      <c r="K121" s="7"/>
      <c r="L121" s="7"/>
      <c r="M121" s="7"/>
      <c r="N121" s="7"/>
      <c r="O121" s="15"/>
      <c r="P121" s="8"/>
      <c r="S121" s="1"/>
      <c r="T121" s="1"/>
      <c r="X121" s="8"/>
      <c r="Y121" s="7"/>
      <c r="Z121" s="7"/>
      <c r="AA121" s="7"/>
      <c r="AB121" s="7"/>
      <c r="AC121" s="7"/>
      <c r="AD121" s="7"/>
      <c r="AE121" s="15"/>
    </row>
    <row r="122" spans="1:31" x14ac:dyDescent="0.25">
      <c r="C122" s="1"/>
      <c r="D122" s="1"/>
      <c r="H122" s="8"/>
      <c r="I122" s="7"/>
      <c r="J122" s="7"/>
      <c r="K122" s="7"/>
      <c r="L122" s="7"/>
      <c r="M122" s="7"/>
      <c r="N122" s="7"/>
      <c r="O122" s="15"/>
      <c r="P122" s="8"/>
      <c r="S122" s="1"/>
      <c r="T122" s="1"/>
      <c r="X122" s="8"/>
      <c r="Y122" s="7"/>
      <c r="Z122" s="7"/>
      <c r="AA122" s="7"/>
      <c r="AB122" s="7"/>
      <c r="AC122" s="7"/>
      <c r="AD122" s="7"/>
      <c r="AE122" s="15"/>
    </row>
    <row r="123" spans="1:31" x14ac:dyDescent="0.25">
      <c r="C123" s="1"/>
      <c r="D123" s="1"/>
      <c r="H123" s="8"/>
      <c r="I123" s="7"/>
      <c r="J123" s="7"/>
      <c r="K123" s="7"/>
      <c r="L123" s="7"/>
      <c r="M123" s="7"/>
      <c r="N123" s="7"/>
      <c r="O123" s="15"/>
      <c r="P123" s="8"/>
      <c r="S123" s="1"/>
      <c r="T123" s="1"/>
      <c r="X123" s="8"/>
      <c r="Y123" s="7"/>
      <c r="Z123" s="7"/>
      <c r="AA123" s="7"/>
      <c r="AB123" s="7"/>
      <c r="AC123" s="7"/>
      <c r="AD123" s="7"/>
      <c r="AE123" s="15"/>
    </row>
    <row r="124" spans="1:31" x14ac:dyDescent="0.25">
      <c r="C124" s="1"/>
      <c r="D124" s="1"/>
      <c r="H124" s="8"/>
      <c r="I124" s="7"/>
      <c r="J124" s="7"/>
      <c r="K124" s="7"/>
      <c r="L124" s="7"/>
      <c r="M124" s="7"/>
      <c r="N124" s="7"/>
      <c r="O124" s="15"/>
      <c r="P124" s="8"/>
      <c r="S124" s="1"/>
      <c r="T124" s="1"/>
      <c r="X124" s="8"/>
      <c r="Y124" s="7"/>
      <c r="Z124" s="7"/>
      <c r="AA124" s="7"/>
      <c r="AB124" s="7"/>
      <c r="AC124" s="7"/>
      <c r="AD124" s="7"/>
      <c r="AE124" s="15"/>
    </row>
    <row r="125" spans="1:31" x14ac:dyDescent="0.25">
      <c r="C125" s="1"/>
      <c r="D125" s="1"/>
      <c r="H125" s="8"/>
      <c r="I125" s="7"/>
      <c r="J125" s="7"/>
      <c r="K125" s="7"/>
      <c r="L125" s="7"/>
      <c r="M125" s="7"/>
      <c r="N125" s="7"/>
      <c r="O125" s="15"/>
      <c r="P125" s="8"/>
      <c r="S125" s="1"/>
      <c r="T125" s="1"/>
      <c r="X125" s="8"/>
      <c r="Y125" s="7"/>
      <c r="Z125" s="7"/>
      <c r="AA125" s="7"/>
      <c r="AB125" s="7"/>
      <c r="AC125" s="7"/>
      <c r="AD125" s="7"/>
      <c r="AE125" s="15"/>
    </row>
    <row r="126" spans="1:3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18"/>
    </row>
    <row r="127" spans="1:31" ht="15.75" thickBot="1" x14ac:dyDescent="0.3">
      <c r="A127" s="3" t="s">
        <v>41</v>
      </c>
      <c r="B127" s="3" t="s">
        <v>0</v>
      </c>
      <c r="C127" s="3" t="s">
        <v>1</v>
      </c>
      <c r="D127" s="4" t="s">
        <v>51</v>
      </c>
      <c r="E127" s="3" t="s">
        <v>2</v>
      </c>
      <c r="F127" s="3" t="s">
        <v>3</v>
      </c>
      <c r="G127" s="12" t="s">
        <v>50</v>
      </c>
      <c r="H127" s="11"/>
      <c r="I127" s="3" t="s">
        <v>41</v>
      </c>
      <c r="J127" s="3" t="s">
        <v>0</v>
      </c>
      <c r="K127" s="3" t="s">
        <v>1</v>
      </c>
      <c r="L127" s="4" t="s">
        <v>51</v>
      </c>
      <c r="M127" s="3" t="s">
        <v>2</v>
      </c>
      <c r="N127" s="3" t="s">
        <v>3</v>
      </c>
      <c r="O127" s="12" t="s">
        <v>50</v>
      </c>
      <c r="P127" s="11"/>
      <c r="Q127" s="3" t="s">
        <v>41</v>
      </c>
      <c r="R127" s="3" t="s">
        <v>0</v>
      </c>
      <c r="S127" s="3" t="s">
        <v>1</v>
      </c>
      <c r="T127" s="4" t="s">
        <v>51</v>
      </c>
      <c r="U127" s="3" t="s">
        <v>2</v>
      </c>
      <c r="V127" s="3" t="s">
        <v>3</v>
      </c>
      <c r="W127" s="12" t="s">
        <v>50</v>
      </c>
      <c r="X127" s="11"/>
      <c r="Y127" s="3" t="s">
        <v>41</v>
      </c>
      <c r="Z127" s="3" t="s">
        <v>0</v>
      </c>
      <c r="AA127" s="3" t="s">
        <v>1</v>
      </c>
      <c r="AB127" s="4" t="s">
        <v>51</v>
      </c>
      <c r="AC127" s="3" t="s">
        <v>2</v>
      </c>
      <c r="AD127" s="3" t="s">
        <v>3</v>
      </c>
      <c r="AE127" s="12" t="s">
        <v>50</v>
      </c>
    </row>
    <row r="128" spans="1:31" x14ac:dyDescent="0.25">
      <c r="A128" s="7">
        <v>202</v>
      </c>
      <c r="B128" s="7" t="s">
        <v>88</v>
      </c>
      <c r="C128" s="13" t="s">
        <v>19</v>
      </c>
      <c r="D128" s="1" t="s">
        <v>53</v>
      </c>
      <c r="E128" s="2" t="s">
        <v>21</v>
      </c>
      <c r="F128" s="2" t="s">
        <v>5</v>
      </c>
      <c r="G128" s="14">
        <v>5.3629222069387135</v>
      </c>
      <c r="H128" s="8"/>
      <c r="I128" s="7"/>
      <c r="J128" s="7"/>
      <c r="K128" s="2" t="s">
        <v>66</v>
      </c>
      <c r="L128" s="2" t="s">
        <v>66</v>
      </c>
      <c r="O128" s="9">
        <v>0</v>
      </c>
      <c r="P128" s="8"/>
      <c r="Q128" s="7">
        <v>203</v>
      </c>
      <c r="R128" s="7" t="s">
        <v>88</v>
      </c>
      <c r="S128" s="13" t="s">
        <v>19</v>
      </c>
      <c r="T128" s="1" t="s">
        <v>53</v>
      </c>
      <c r="U128" s="2" t="s">
        <v>21</v>
      </c>
      <c r="V128" s="2" t="s">
        <v>42</v>
      </c>
      <c r="W128" s="15">
        <v>5.2417914015117564</v>
      </c>
      <c r="X128" s="8"/>
      <c r="Y128" s="7"/>
      <c r="Z128" s="7"/>
      <c r="AA128" s="2" t="s">
        <v>66</v>
      </c>
      <c r="AB128" s="2" t="s">
        <v>66</v>
      </c>
      <c r="AE128" s="9">
        <v>0</v>
      </c>
    </row>
    <row r="129" spans="1:31" x14ac:dyDescent="0.25">
      <c r="A129" s="7">
        <v>200</v>
      </c>
      <c r="B129" s="7" t="s">
        <v>88</v>
      </c>
      <c r="C129" s="13" t="s">
        <v>35</v>
      </c>
      <c r="D129" s="1" t="s">
        <v>53</v>
      </c>
      <c r="E129" s="2" t="s">
        <v>21</v>
      </c>
      <c r="F129" s="2" t="s">
        <v>5</v>
      </c>
      <c r="G129" s="15">
        <v>5.1703499923582452</v>
      </c>
      <c r="H129" s="8"/>
      <c r="I129" s="7"/>
      <c r="J129" s="7"/>
      <c r="K129" s="7"/>
      <c r="L129" s="7"/>
      <c r="M129" s="7"/>
      <c r="N129" s="7"/>
      <c r="O129" s="15"/>
      <c r="P129" s="8"/>
      <c r="Q129" s="7">
        <v>201</v>
      </c>
      <c r="R129" s="7" t="s">
        <v>88</v>
      </c>
      <c r="S129" s="13" t="s">
        <v>35</v>
      </c>
      <c r="T129" s="1" t="s">
        <v>53</v>
      </c>
      <c r="U129" s="2" t="s">
        <v>21</v>
      </c>
      <c r="V129" s="2" t="s">
        <v>42</v>
      </c>
      <c r="W129" s="15">
        <v>5.0535687610169999</v>
      </c>
      <c r="X129" s="8"/>
      <c r="Y129" s="7"/>
      <c r="Z129" s="7"/>
      <c r="AA129" s="7"/>
      <c r="AB129" s="7"/>
      <c r="AC129" s="7"/>
      <c r="AD129" s="7"/>
      <c r="AE129" s="15"/>
    </row>
    <row r="130" spans="1:31" x14ac:dyDescent="0.25">
      <c r="A130" s="7"/>
      <c r="B130" s="7"/>
      <c r="C130" s="7"/>
      <c r="D130" s="7"/>
      <c r="E130" s="7"/>
      <c r="F130" s="7"/>
      <c r="G130" s="7"/>
      <c r="H130" s="8"/>
      <c r="I130" s="7"/>
      <c r="J130" s="7"/>
      <c r="K130" s="7"/>
      <c r="L130" s="7"/>
      <c r="M130" s="7"/>
      <c r="N130" s="7"/>
      <c r="O130" s="15"/>
      <c r="P130" s="8"/>
      <c r="Q130" s="7"/>
      <c r="R130" s="7"/>
      <c r="S130" s="7"/>
      <c r="T130" s="7"/>
      <c r="U130" s="7"/>
      <c r="V130" s="7"/>
      <c r="W130" s="7"/>
      <c r="X130" s="8"/>
      <c r="Y130" s="7"/>
      <c r="Z130" s="7"/>
      <c r="AA130" s="7"/>
      <c r="AB130" s="7"/>
      <c r="AC130" s="7"/>
      <c r="AD130" s="7"/>
      <c r="AE130" s="15"/>
    </row>
    <row r="131" spans="1:31" x14ac:dyDescent="0.25">
      <c r="G131" s="2"/>
      <c r="W131" s="2"/>
    </row>
    <row r="132" spans="1:31" x14ac:dyDescent="0.25">
      <c r="G132" s="2"/>
      <c r="W132" s="2"/>
    </row>
    <row r="133" spans="1:31" x14ac:dyDescent="0.25">
      <c r="G133" s="2"/>
      <c r="W133" s="2"/>
    </row>
    <row r="134" spans="1:31" x14ac:dyDescent="0.25">
      <c r="G134" s="2"/>
      <c r="W134" s="2"/>
    </row>
    <row r="135" spans="1:31" x14ac:dyDescent="0.25">
      <c r="G135" s="2"/>
      <c r="W135" s="2"/>
    </row>
    <row r="136" spans="1:31" x14ac:dyDescent="0.25">
      <c r="G136" s="2"/>
      <c r="W136" s="2"/>
    </row>
    <row r="137" spans="1:31" x14ac:dyDescent="0.25">
      <c r="G137" s="2"/>
      <c r="W137" s="2"/>
    </row>
    <row r="138" spans="1:31" x14ac:dyDescent="0.25">
      <c r="G138" s="2"/>
      <c r="W138" s="2"/>
    </row>
    <row r="139" spans="1:31" x14ac:dyDescent="0.25">
      <c r="G139" s="2"/>
      <c r="W139" s="2"/>
    </row>
    <row r="140" spans="1:31" x14ac:dyDescent="0.25">
      <c r="G140" s="2"/>
      <c r="W140" s="2"/>
    </row>
    <row r="141" spans="1:31" x14ac:dyDescent="0.25">
      <c r="A141" s="7"/>
      <c r="B141" s="7"/>
      <c r="C141" s="7"/>
      <c r="D141" s="7"/>
      <c r="E141" s="7"/>
      <c r="F141" s="7"/>
      <c r="G141" s="7"/>
      <c r="H141" s="8"/>
      <c r="I141" s="7"/>
      <c r="J141" s="7"/>
      <c r="K141" s="7"/>
      <c r="L141" s="7"/>
      <c r="M141" s="7"/>
      <c r="N141" s="7"/>
      <c r="O141" s="15"/>
      <c r="P141" s="8"/>
      <c r="Q141" s="7"/>
      <c r="R141" s="7"/>
      <c r="S141" s="7"/>
      <c r="T141" s="7"/>
      <c r="U141" s="7"/>
      <c r="V141" s="7"/>
      <c r="W141" s="7"/>
      <c r="X141" s="8"/>
      <c r="Y141" s="7"/>
      <c r="Z141" s="7"/>
      <c r="AA141" s="7"/>
      <c r="AB141" s="7"/>
      <c r="AC141" s="7"/>
      <c r="AD141" s="7"/>
      <c r="AE141" s="15"/>
    </row>
    <row r="142" spans="1:31" x14ac:dyDescent="0.25">
      <c r="A142" s="7"/>
      <c r="B142" s="7"/>
      <c r="C142" s="7"/>
      <c r="D142" s="7"/>
      <c r="E142" s="7"/>
      <c r="F142" s="7"/>
      <c r="G142" s="14"/>
      <c r="H142" s="8"/>
      <c r="I142" s="7"/>
      <c r="J142" s="7"/>
      <c r="K142" s="7"/>
      <c r="L142" s="7"/>
      <c r="M142" s="7"/>
      <c r="N142" s="7"/>
      <c r="O142" s="15"/>
      <c r="P142" s="8"/>
      <c r="Q142" s="7"/>
      <c r="R142" s="7"/>
      <c r="S142" s="7"/>
      <c r="T142" s="7"/>
      <c r="U142" s="7"/>
      <c r="V142" s="7"/>
      <c r="W142" s="15"/>
      <c r="X142" s="8"/>
      <c r="Y142" s="7"/>
      <c r="Z142" s="7"/>
      <c r="AA142" s="7"/>
      <c r="AB142" s="7"/>
      <c r="AC142" s="7"/>
      <c r="AD142" s="7"/>
      <c r="AE142" s="15"/>
    </row>
    <row r="143" spans="1:31" x14ac:dyDescent="0.25">
      <c r="A143" s="7"/>
      <c r="B143" s="7"/>
      <c r="C143" s="7"/>
      <c r="D143" s="7"/>
      <c r="E143" s="7"/>
      <c r="F143" s="7"/>
      <c r="G143" s="7"/>
      <c r="H143" s="8"/>
      <c r="I143" s="7"/>
      <c r="J143" s="7"/>
      <c r="K143" s="7"/>
      <c r="L143" s="7"/>
      <c r="M143" s="7"/>
      <c r="N143" s="7"/>
      <c r="O143" s="15"/>
      <c r="P143" s="8"/>
      <c r="Q143" s="7"/>
      <c r="R143" s="7"/>
      <c r="S143" s="7"/>
      <c r="T143" s="7"/>
      <c r="U143" s="7"/>
      <c r="V143" s="7"/>
      <c r="W143" s="7"/>
      <c r="X143" s="8"/>
      <c r="Y143" s="7"/>
      <c r="Z143" s="7"/>
      <c r="AA143" s="7"/>
      <c r="AB143" s="7"/>
      <c r="AC143" s="7"/>
      <c r="AD143" s="7"/>
      <c r="AE143" s="15"/>
    </row>
    <row r="144" spans="1:31" x14ac:dyDescent="0.25">
      <c r="A144" s="7"/>
      <c r="B144" s="7"/>
      <c r="C144" s="7"/>
      <c r="D144" s="7"/>
      <c r="E144" s="7"/>
      <c r="F144" s="7"/>
      <c r="G144" s="7"/>
      <c r="H144" s="8"/>
      <c r="I144" s="7"/>
      <c r="J144" s="7"/>
      <c r="K144" s="7"/>
      <c r="L144" s="7"/>
      <c r="M144" s="7"/>
      <c r="N144" s="7"/>
      <c r="O144" s="15"/>
      <c r="P144" s="8"/>
      <c r="Q144" s="7"/>
      <c r="R144" s="7"/>
      <c r="S144" s="7"/>
      <c r="T144" s="7"/>
      <c r="U144" s="7"/>
      <c r="V144" s="7"/>
      <c r="W144" s="7"/>
      <c r="X144" s="8"/>
      <c r="Y144" s="7"/>
      <c r="Z144" s="7"/>
      <c r="AA144" s="7"/>
      <c r="AB144" s="7"/>
      <c r="AC144" s="7"/>
      <c r="AD144" s="7"/>
      <c r="AE144" s="15"/>
    </row>
    <row r="145" spans="1:31" x14ac:dyDescent="0.25">
      <c r="A145" s="7"/>
      <c r="B145" s="7"/>
      <c r="C145" s="7"/>
      <c r="D145" s="7"/>
      <c r="E145" s="7"/>
      <c r="F145" s="7"/>
      <c r="G145" s="7"/>
      <c r="H145" s="8"/>
      <c r="I145" s="7"/>
      <c r="J145" s="7"/>
      <c r="K145" s="7"/>
      <c r="L145" s="7"/>
      <c r="M145" s="7"/>
      <c r="N145" s="7"/>
      <c r="O145" s="15"/>
      <c r="P145" s="8"/>
      <c r="Q145" s="7"/>
      <c r="R145" s="7"/>
      <c r="S145" s="7"/>
      <c r="T145" s="7"/>
      <c r="U145" s="7"/>
      <c r="V145" s="7"/>
      <c r="W145" s="7"/>
      <c r="X145" s="8"/>
      <c r="Y145" s="7"/>
      <c r="Z145" s="7"/>
      <c r="AA145" s="7"/>
      <c r="AB145" s="7"/>
      <c r="AC145" s="7"/>
      <c r="AD145" s="7"/>
      <c r="AE145" s="15"/>
    </row>
    <row r="146" spans="1:31" x14ac:dyDescent="0.25">
      <c r="A146" s="7"/>
      <c r="B146" s="7"/>
      <c r="C146" s="7"/>
      <c r="D146" s="7"/>
      <c r="E146" s="7"/>
      <c r="F146" s="7"/>
      <c r="G146" s="7"/>
      <c r="H146" s="8"/>
      <c r="I146" s="7"/>
      <c r="J146" s="7"/>
      <c r="K146" s="7"/>
      <c r="L146" s="7"/>
      <c r="M146" s="7"/>
      <c r="N146" s="7"/>
      <c r="O146" s="15"/>
      <c r="P146" s="8"/>
      <c r="Q146" s="7"/>
      <c r="R146" s="7"/>
      <c r="S146" s="7"/>
      <c r="T146" s="7"/>
      <c r="U146" s="7"/>
      <c r="V146" s="7"/>
      <c r="W146" s="7"/>
      <c r="X146" s="8"/>
      <c r="Y146" s="7"/>
      <c r="Z146" s="7"/>
      <c r="AA146" s="7"/>
      <c r="AB146" s="7"/>
      <c r="AC146" s="7"/>
      <c r="AD146" s="7"/>
      <c r="AE146" s="15"/>
    </row>
    <row r="147" spans="1:3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18"/>
    </row>
    <row r="148" spans="1:31" ht="15.75" thickBot="1" x14ac:dyDescent="0.3">
      <c r="A148" s="3" t="s">
        <v>41</v>
      </c>
      <c r="B148" s="3" t="s">
        <v>0</v>
      </c>
      <c r="C148" s="3" t="s">
        <v>1</v>
      </c>
      <c r="D148" s="4" t="s">
        <v>51</v>
      </c>
      <c r="E148" s="3" t="s">
        <v>2</v>
      </c>
      <c r="F148" s="3" t="s">
        <v>3</v>
      </c>
      <c r="G148" s="12" t="s">
        <v>50</v>
      </c>
      <c r="H148" s="11"/>
      <c r="I148" s="3" t="s">
        <v>41</v>
      </c>
      <c r="J148" s="3" t="s">
        <v>0</v>
      </c>
      <c r="K148" s="3" t="s">
        <v>1</v>
      </c>
      <c r="L148" s="4" t="s">
        <v>51</v>
      </c>
      <c r="M148" s="3" t="s">
        <v>2</v>
      </c>
      <c r="N148" s="3" t="s">
        <v>3</v>
      </c>
      <c r="O148" s="12" t="s">
        <v>50</v>
      </c>
      <c r="P148" s="11"/>
      <c r="Q148" s="3" t="s">
        <v>41</v>
      </c>
      <c r="R148" s="3" t="s">
        <v>0</v>
      </c>
      <c r="S148" s="3" t="s">
        <v>1</v>
      </c>
      <c r="T148" s="4" t="s">
        <v>51</v>
      </c>
      <c r="U148" s="3" t="s">
        <v>2</v>
      </c>
      <c r="V148" s="3" t="s">
        <v>3</v>
      </c>
      <c r="W148" s="12" t="s">
        <v>50</v>
      </c>
      <c r="X148" s="11"/>
      <c r="Y148" s="3" t="s">
        <v>41</v>
      </c>
      <c r="Z148" s="3" t="s">
        <v>0</v>
      </c>
      <c r="AA148" s="3" t="s">
        <v>1</v>
      </c>
      <c r="AB148" s="4" t="s">
        <v>51</v>
      </c>
      <c r="AC148" s="3" t="s">
        <v>2</v>
      </c>
      <c r="AD148" s="3" t="s">
        <v>3</v>
      </c>
      <c r="AE148" s="12" t="s">
        <v>50</v>
      </c>
    </row>
    <row r="149" spans="1:31" x14ac:dyDescent="0.25">
      <c r="A149" s="7">
        <v>214</v>
      </c>
      <c r="B149" s="7" t="s">
        <v>87</v>
      </c>
      <c r="C149" s="13" t="s">
        <v>35</v>
      </c>
      <c r="D149" s="1" t="s">
        <v>53</v>
      </c>
      <c r="E149" s="2" t="s">
        <v>21</v>
      </c>
      <c r="F149" s="2" t="s">
        <v>5</v>
      </c>
      <c r="G149" s="14">
        <v>5.9008547008547012</v>
      </c>
      <c r="H149" s="8"/>
      <c r="I149" s="7"/>
      <c r="J149" s="7"/>
      <c r="K149" s="2" t="s">
        <v>66</v>
      </c>
      <c r="L149" s="2" t="s">
        <v>66</v>
      </c>
      <c r="O149" s="9">
        <v>0</v>
      </c>
      <c r="P149" s="8"/>
      <c r="Q149" s="7">
        <v>215</v>
      </c>
      <c r="R149" s="7" t="s">
        <v>87</v>
      </c>
      <c r="S149" s="13" t="s">
        <v>35</v>
      </c>
      <c r="T149" s="1" t="s">
        <v>53</v>
      </c>
      <c r="U149" s="2" t="s">
        <v>21</v>
      </c>
      <c r="V149" s="2" t="s">
        <v>42</v>
      </c>
      <c r="W149" s="15">
        <v>5.7739545997610513</v>
      </c>
      <c r="X149" s="8"/>
      <c r="Y149" s="7"/>
      <c r="Z149" s="7"/>
      <c r="AA149" s="2" t="s">
        <v>66</v>
      </c>
      <c r="AB149" s="2" t="s">
        <v>66</v>
      </c>
      <c r="AE149" s="9">
        <v>0</v>
      </c>
    </row>
    <row r="150" spans="1:31" x14ac:dyDescent="0.25">
      <c r="A150" s="7">
        <v>212</v>
      </c>
      <c r="B150" s="7" t="s">
        <v>87</v>
      </c>
      <c r="C150" s="13" t="s">
        <v>89</v>
      </c>
      <c r="D150" s="1" t="s">
        <v>53</v>
      </c>
      <c r="E150" s="2" t="s">
        <v>21</v>
      </c>
      <c r="F150" s="2" t="s">
        <v>5</v>
      </c>
      <c r="G150" s="14">
        <v>5.7689865689865689</v>
      </c>
      <c r="H150" s="8"/>
      <c r="I150" s="7"/>
      <c r="J150" s="7"/>
      <c r="K150" s="7"/>
      <c r="L150" s="7"/>
      <c r="M150" s="7"/>
      <c r="N150" s="7"/>
      <c r="O150" s="15"/>
      <c r="P150" s="8"/>
      <c r="Q150" s="7">
        <v>213</v>
      </c>
      <c r="R150" s="7" t="s">
        <v>87</v>
      </c>
      <c r="S150" s="13" t="s">
        <v>89</v>
      </c>
      <c r="T150" s="1" t="s">
        <v>53</v>
      </c>
      <c r="U150" s="2" t="s">
        <v>21</v>
      </c>
      <c r="V150" s="2" t="s">
        <v>42</v>
      </c>
      <c r="W150" s="15">
        <v>5.6449223416965353</v>
      </c>
      <c r="X150" s="8"/>
      <c r="Y150" s="7"/>
      <c r="Z150" s="7"/>
      <c r="AA150" s="7"/>
      <c r="AB150" s="7"/>
      <c r="AC150" s="7"/>
      <c r="AD150" s="7"/>
      <c r="AE150" s="15"/>
    </row>
    <row r="151" spans="1:31" x14ac:dyDescent="0.25">
      <c r="A151" s="7">
        <v>210</v>
      </c>
      <c r="B151" s="7" t="s">
        <v>87</v>
      </c>
      <c r="C151" s="13" t="s">
        <v>30</v>
      </c>
      <c r="D151" s="1" t="s">
        <v>53</v>
      </c>
      <c r="E151" s="2" t="s">
        <v>21</v>
      </c>
      <c r="F151" s="2" t="s">
        <v>5</v>
      </c>
      <c r="G151" s="14">
        <v>5.5931623931623928</v>
      </c>
      <c r="H151" s="8"/>
      <c r="I151" s="7"/>
      <c r="J151" s="7"/>
      <c r="K151" s="7"/>
      <c r="L151" s="7"/>
      <c r="M151" s="7"/>
      <c r="N151" s="7"/>
      <c r="O151" s="15"/>
      <c r="P151" s="8"/>
      <c r="Q151" s="7">
        <v>211</v>
      </c>
      <c r="R151" s="7" t="s">
        <v>87</v>
      </c>
      <c r="S151" s="13" t="s">
        <v>30</v>
      </c>
      <c r="T151" s="1" t="s">
        <v>53</v>
      </c>
      <c r="U151" s="2" t="s">
        <v>21</v>
      </c>
      <c r="V151" s="2" t="s">
        <v>42</v>
      </c>
      <c r="W151" s="15">
        <v>5.4728793309438473</v>
      </c>
      <c r="X151" s="8"/>
      <c r="Y151" s="7"/>
      <c r="Z151" s="7"/>
      <c r="AA151" s="7"/>
      <c r="AB151" s="7"/>
      <c r="AC151" s="7"/>
      <c r="AD151" s="7"/>
      <c r="AE151" s="15"/>
    </row>
    <row r="152" spans="1:31" x14ac:dyDescent="0.25">
      <c r="A152" s="7">
        <v>208</v>
      </c>
      <c r="B152" s="7" t="s">
        <v>87</v>
      </c>
      <c r="C152" s="13" t="s">
        <v>90</v>
      </c>
      <c r="D152" s="1" t="s">
        <v>53</v>
      </c>
      <c r="E152" s="2" t="s">
        <v>21</v>
      </c>
      <c r="F152" s="2" t="s">
        <v>5</v>
      </c>
      <c r="G152" s="14">
        <v>5.4173382173382176</v>
      </c>
      <c r="H152" s="8"/>
      <c r="I152" s="7"/>
      <c r="J152" s="7"/>
      <c r="K152" s="7"/>
      <c r="L152" s="7"/>
      <c r="M152" s="7"/>
      <c r="N152" s="7"/>
      <c r="O152" s="15"/>
      <c r="P152" s="8"/>
      <c r="Q152" s="7">
        <v>209</v>
      </c>
      <c r="R152" s="7" t="s">
        <v>87</v>
      </c>
      <c r="S152" s="13" t="s">
        <v>90</v>
      </c>
      <c r="T152" s="1" t="s">
        <v>53</v>
      </c>
      <c r="U152" s="2" t="s">
        <v>21</v>
      </c>
      <c r="V152" s="2" t="s">
        <v>42</v>
      </c>
      <c r="W152" s="15">
        <v>5.3008363201911592</v>
      </c>
      <c r="X152" s="8"/>
      <c r="Y152" s="7"/>
      <c r="Z152" s="7"/>
      <c r="AA152" s="7"/>
      <c r="AB152" s="7"/>
      <c r="AC152" s="7"/>
      <c r="AD152" s="7"/>
      <c r="AE152" s="15"/>
    </row>
    <row r="153" spans="1:31" x14ac:dyDescent="0.25">
      <c r="A153" s="7">
        <v>206</v>
      </c>
      <c r="B153" s="7" t="s">
        <v>87</v>
      </c>
      <c r="C153" s="13" t="s">
        <v>48</v>
      </c>
      <c r="D153" s="1" t="s">
        <v>53</v>
      </c>
      <c r="E153" s="2" t="s">
        <v>21</v>
      </c>
      <c r="F153" s="2" t="s">
        <v>5</v>
      </c>
      <c r="G153" s="14">
        <v>5.2415140415140415</v>
      </c>
      <c r="H153" s="8"/>
      <c r="I153" s="7"/>
      <c r="J153" s="7"/>
      <c r="K153" s="7"/>
      <c r="L153" s="7"/>
      <c r="M153" s="7"/>
      <c r="N153" s="7"/>
      <c r="O153" s="15"/>
      <c r="P153" s="8"/>
      <c r="Q153" s="7">
        <v>207</v>
      </c>
      <c r="R153" s="7" t="s">
        <v>87</v>
      </c>
      <c r="S153" s="13" t="s">
        <v>48</v>
      </c>
      <c r="T153" s="1" t="s">
        <v>53</v>
      </c>
      <c r="U153" s="2" t="s">
        <v>21</v>
      </c>
      <c r="V153" s="2" t="s">
        <v>42</v>
      </c>
      <c r="W153" s="15">
        <v>5.1287933094384703</v>
      </c>
      <c r="X153" s="8"/>
      <c r="Y153" s="7"/>
      <c r="Z153" s="7"/>
      <c r="AA153" s="7"/>
      <c r="AB153" s="7"/>
      <c r="AC153" s="7"/>
      <c r="AD153" s="7"/>
      <c r="AE153" s="15"/>
    </row>
    <row r="154" spans="1:31" x14ac:dyDescent="0.25">
      <c r="A154" s="7">
        <v>204</v>
      </c>
      <c r="B154" s="7" t="s">
        <v>87</v>
      </c>
      <c r="C154" s="13" t="s">
        <v>91</v>
      </c>
      <c r="D154" s="1" t="s">
        <v>53</v>
      </c>
      <c r="E154" s="2" t="s">
        <v>21</v>
      </c>
      <c r="F154" s="2" t="s">
        <v>5</v>
      </c>
      <c r="G154" s="14">
        <v>5.0656898656898655</v>
      </c>
      <c r="H154" s="8"/>
      <c r="I154" s="7"/>
      <c r="J154" s="7"/>
      <c r="K154" s="7"/>
      <c r="L154" s="7"/>
      <c r="M154" s="7"/>
      <c r="N154" s="7"/>
      <c r="O154" s="7"/>
      <c r="P154" s="8"/>
      <c r="Q154" s="7">
        <v>205</v>
      </c>
      <c r="R154" s="7" t="s">
        <v>87</v>
      </c>
      <c r="S154" s="13" t="s">
        <v>91</v>
      </c>
      <c r="T154" s="1" t="s">
        <v>53</v>
      </c>
      <c r="U154" s="2" t="s">
        <v>21</v>
      </c>
      <c r="V154" s="2" t="s">
        <v>42</v>
      </c>
      <c r="W154" s="15">
        <v>4.9567502986857823</v>
      </c>
      <c r="X154" s="8"/>
      <c r="Y154" s="7"/>
      <c r="Z154" s="7"/>
      <c r="AA154" s="7"/>
      <c r="AB154" s="7"/>
      <c r="AC154" s="7"/>
      <c r="AD154" s="7"/>
      <c r="AE154" s="7"/>
    </row>
    <row r="155" spans="1:31" x14ac:dyDescent="0.25">
      <c r="A155" s="7"/>
      <c r="B155" s="7"/>
      <c r="C155" s="7"/>
      <c r="D155" s="7"/>
      <c r="E155" s="7"/>
      <c r="F155" s="7"/>
      <c r="G155" s="14"/>
      <c r="H155" s="8"/>
      <c r="I155" s="7"/>
      <c r="J155" s="7"/>
      <c r="K155" s="7"/>
      <c r="L155" s="7"/>
      <c r="M155" s="7"/>
      <c r="N155" s="7"/>
      <c r="O155" s="7"/>
      <c r="P155" s="8"/>
      <c r="Q155" s="7"/>
      <c r="R155" s="7"/>
      <c r="S155" s="7"/>
      <c r="T155" s="7"/>
      <c r="U155" s="7"/>
      <c r="V155" s="7"/>
      <c r="W155" s="15"/>
      <c r="X155" s="8"/>
      <c r="Y155" s="7"/>
      <c r="Z155" s="7"/>
      <c r="AA155" s="7"/>
      <c r="AB155" s="7"/>
      <c r="AC155" s="7"/>
      <c r="AD155" s="7"/>
      <c r="AE155" s="7"/>
    </row>
    <row r="156" spans="1:31" x14ac:dyDescent="0.25">
      <c r="A156" s="7"/>
      <c r="B156" s="7"/>
      <c r="C156" s="7"/>
      <c r="D156" s="7"/>
      <c r="E156" s="7"/>
      <c r="F156" s="7"/>
      <c r="G156" s="14"/>
      <c r="H156" s="8"/>
      <c r="I156" s="7"/>
      <c r="J156" s="7"/>
      <c r="K156" s="7"/>
      <c r="L156" s="7"/>
      <c r="M156" s="7"/>
      <c r="N156" s="7"/>
      <c r="O156" s="7"/>
      <c r="P156" s="8"/>
      <c r="Q156" s="7"/>
      <c r="R156" s="7"/>
      <c r="S156" s="7"/>
      <c r="T156" s="7"/>
      <c r="U156" s="7"/>
      <c r="V156" s="7"/>
      <c r="W156" s="15"/>
      <c r="X156" s="8"/>
      <c r="Y156" s="7"/>
      <c r="Z156" s="7"/>
      <c r="AA156" s="7"/>
      <c r="AB156" s="7"/>
      <c r="AC156" s="7"/>
      <c r="AD156" s="7"/>
      <c r="AE156" s="7"/>
    </row>
    <row r="157" spans="1:31" x14ac:dyDescent="0.25">
      <c r="A157" s="7"/>
      <c r="B157" s="7"/>
      <c r="C157" s="7"/>
      <c r="D157" s="7"/>
      <c r="E157" s="7"/>
      <c r="F157" s="7"/>
      <c r="G157" s="14"/>
      <c r="H157" s="8"/>
      <c r="I157" s="7"/>
      <c r="J157" s="7"/>
      <c r="K157" s="7"/>
      <c r="L157" s="7"/>
      <c r="M157" s="7"/>
      <c r="N157" s="7"/>
      <c r="O157" s="7"/>
      <c r="P157" s="8"/>
      <c r="Q157" s="7"/>
      <c r="R157" s="7"/>
      <c r="S157" s="7"/>
      <c r="T157" s="7"/>
      <c r="U157" s="7"/>
      <c r="V157" s="7"/>
      <c r="W157" s="15"/>
      <c r="X157" s="8"/>
      <c r="Y157" s="7"/>
      <c r="Z157" s="7"/>
      <c r="AA157" s="7"/>
      <c r="AB157" s="7"/>
      <c r="AC157" s="7"/>
      <c r="AD157" s="7"/>
      <c r="AE157" s="7"/>
    </row>
    <row r="158" spans="1:31" x14ac:dyDescent="0.25">
      <c r="A158" s="7"/>
      <c r="B158" s="7"/>
      <c r="C158" s="7"/>
      <c r="D158" s="7"/>
      <c r="E158" s="7"/>
      <c r="F158" s="7"/>
      <c r="G158" s="14"/>
      <c r="H158" s="8"/>
      <c r="I158" s="7"/>
      <c r="J158" s="7"/>
      <c r="K158" s="7"/>
      <c r="L158" s="7"/>
      <c r="M158" s="7"/>
      <c r="N158" s="7"/>
      <c r="O158" s="7"/>
      <c r="P158" s="8"/>
      <c r="Q158" s="7"/>
      <c r="R158" s="7"/>
      <c r="S158" s="7"/>
      <c r="T158" s="7"/>
      <c r="U158" s="7"/>
      <c r="V158" s="7"/>
      <c r="W158" s="15"/>
      <c r="X158" s="8"/>
      <c r="Y158" s="7"/>
      <c r="Z158" s="7"/>
      <c r="AA158" s="7"/>
      <c r="AB158" s="7"/>
      <c r="AC158" s="7"/>
      <c r="AD158" s="7"/>
      <c r="AE158" s="7"/>
    </row>
    <row r="159" spans="1:31" x14ac:dyDescent="0.25">
      <c r="A159" s="7"/>
      <c r="B159" s="7"/>
      <c r="C159" s="7"/>
      <c r="D159" s="7"/>
      <c r="E159" s="7"/>
      <c r="F159" s="7"/>
      <c r="G159" s="14"/>
      <c r="H159" s="8"/>
      <c r="I159" s="7"/>
      <c r="J159" s="7"/>
      <c r="K159" s="7"/>
      <c r="L159" s="7"/>
      <c r="M159" s="7"/>
      <c r="N159" s="7"/>
      <c r="O159" s="7"/>
      <c r="P159" s="8"/>
      <c r="Q159" s="7"/>
      <c r="R159" s="7"/>
      <c r="S159" s="7"/>
      <c r="T159" s="7"/>
      <c r="U159" s="7"/>
      <c r="V159" s="7"/>
      <c r="W159" s="15"/>
      <c r="X159" s="8"/>
      <c r="Y159" s="7"/>
      <c r="Z159" s="7"/>
      <c r="AA159" s="7"/>
      <c r="AB159" s="7"/>
      <c r="AC159" s="7"/>
      <c r="AD159" s="7"/>
      <c r="AE159" s="7"/>
    </row>
    <row r="160" spans="1:31" x14ac:dyDescent="0.25">
      <c r="A160" s="7"/>
      <c r="B160" s="7"/>
      <c r="C160" s="7"/>
      <c r="D160" s="7"/>
      <c r="E160" s="7"/>
      <c r="F160" s="7"/>
      <c r="G160" s="14"/>
      <c r="H160" s="8"/>
      <c r="I160" s="7"/>
      <c r="J160" s="7"/>
      <c r="K160" s="7"/>
      <c r="L160" s="7"/>
      <c r="M160" s="7"/>
      <c r="N160" s="7"/>
      <c r="O160" s="15"/>
      <c r="P160" s="8"/>
      <c r="Q160" s="7"/>
      <c r="R160" s="7"/>
      <c r="S160" s="7"/>
      <c r="T160" s="7"/>
      <c r="U160" s="7"/>
      <c r="V160" s="7"/>
      <c r="W160" s="15"/>
      <c r="X160" s="8"/>
      <c r="Y160" s="7"/>
      <c r="Z160" s="7"/>
      <c r="AA160" s="7"/>
      <c r="AB160" s="7"/>
      <c r="AC160" s="7"/>
      <c r="AD160" s="7"/>
      <c r="AE160" s="15"/>
    </row>
    <row r="161" spans="1:31" x14ac:dyDescent="0.25">
      <c r="A161" s="7"/>
      <c r="B161" s="7"/>
      <c r="C161" s="7"/>
      <c r="D161" s="7"/>
      <c r="E161" s="7"/>
      <c r="F161" s="7"/>
      <c r="G161" s="14"/>
      <c r="H161" s="8"/>
      <c r="I161" s="7"/>
      <c r="J161" s="7"/>
      <c r="K161" s="7"/>
      <c r="L161" s="7"/>
      <c r="M161" s="7"/>
      <c r="N161" s="7"/>
      <c r="O161" s="7"/>
      <c r="P161" s="8"/>
      <c r="Q161" s="7"/>
      <c r="R161" s="7"/>
      <c r="S161" s="7"/>
      <c r="T161" s="7"/>
      <c r="U161" s="7"/>
      <c r="V161" s="7"/>
      <c r="W161" s="15"/>
      <c r="X161" s="8"/>
      <c r="Y161" s="7"/>
      <c r="Z161" s="7"/>
      <c r="AA161" s="7"/>
      <c r="AB161" s="7"/>
      <c r="AC161" s="7"/>
      <c r="AD161" s="7"/>
      <c r="AE161" s="7"/>
    </row>
    <row r="162" spans="1:31" x14ac:dyDescent="0.25">
      <c r="A162" s="7"/>
      <c r="B162" s="7"/>
      <c r="C162" s="7"/>
      <c r="D162" s="7"/>
      <c r="E162" s="7"/>
      <c r="F162" s="7"/>
      <c r="G162" s="14"/>
      <c r="H162" s="8"/>
      <c r="I162" s="7"/>
      <c r="J162" s="7"/>
      <c r="K162" s="7"/>
      <c r="L162" s="7"/>
      <c r="M162" s="7"/>
      <c r="N162" s="7"/>
      <c r="O162" s="7"/>
      <c r="P162" s="8"/>
      <c r="Q162" s="7"/>
      <c r="R162" s="7"/>
      <c r="S162" s="7"/>
      <c r="T162" s="7"/>
      <c r="U162" s="7"/>
      <c r="V162" s="7"/>
      <c r="W162" s="15"/>
      <c r="X162" s="8"/>
      <c r="Y162" s="7"/>
      <c r="Z162" s="7"/>
      <c r="AA162" s="7"/>
      <c r="AB162" s="7"/>
      <c r="AC162" s="7"/>
      <c r="AD162" s="7"/>
      <c r="AE162" s="7"/>
    </row>
    <row r="163" spans="1:31" x14ac:dyDescent="0.25">
      <c r="A163" s="7"/>
      <c r="B163" s="7"/>
      <c r="C163" s="7"/>
      <c r="D163" s="7"/>
      <c r="E163" s="7"/>
      <c r="F163" s="7"/>
      <c r="G163" s="14"/>
      <c r="H163" s="8"/>
      <c r="I163" s="7"/>
      <c r="J163" s="7"/>
      <c r="K163" s="7"/>
      <c r="L163" s="7"/>
      <c r="M163" s="7"/>
      <c r="N163" s="7"/>
      <c r="O163" s="7"/>
      <c r="P163" s="8"/>
      <c r="Q163" s="7"/>
      <c r="R163" s="7"/>
      <c r="S163" s="7"/>
      <c r="T163" s="7"/>
      <c r="U163" s="7"/>
      <c r="V163" s="7"/>
      <c r="W163" s="15"/>
      <c r="X163" s="8"/>
      <c r="Y163" s="7"/>
      <c r="Z163" s="7"/>
      <c r="AA163" s="7"/>
      <c r="AB163" s="7"/>
      <c r="AC163" s="7"/>
      <c r="AD163" s="7"/>
      <c r="AE163" s="7"/>
    </row>
    <row r="164" spans="1:31" x14ac:dyDescent="0.25">
      <c r="A164" s="7"/>
      <c r="B164" s="7"/>
      <c r="C164" s="7"/>
      <c r="D164" s="7"/>
      <c r="E164" s="7"/>
      <c r="F164" s="7"/>
      <c r="G164" s="14"/>
      <c r="H164" s="8"/>
      <c r="I164" s="7"/>
      <c r="J164" s="7"/>
      <c r="K164" s="7"/>
      <c r="L164" s="7"/>
      <c r="M164" s="7"/>
      <c r="N164" s="7"/>
      <c r="O164" s="7"/>
      <c r="P164" s="8"/>
      <c r="Q164" s="7"/>
      <c r="R164" s="7"/>
      <c r="S164" s="7"/>
      <c r="T164" s="7"/>
      <c r="U164" s="7"/>
      <c r="V164" s="7"/>
      <c r="W164" s="15"/>
      <c r="X164" s="8"/>
      <c r="Y164" s="7"/>
      <c r="Z164" s="7"/>
      <c r="AA164" s="7"/>
      <c r="AB164" s="7"/>
      <c r="AC164" s="7"/>
      <c r="AD164" s="7"/>
      <c r="AE164" s="7"/>
    </row>
    <row r="165" spans="1:31" x14ac:dyDescent="0.25">
      <c r="A165" s="7"/>
      <c r="B165" s="7"/>
      <c r="C165" s="7"/>
      <c r="D165" s="7"/>
      <c r="E165" s="7"/>
      <c r="F165" s="7"/>
      <c r="G165" s="14"/>
      <c r="H165" s="8"/>
      <c r="I165" s="7"/>
      <c r="J165" s="7"/>
      <c r="K165" s="7"/>
      <c r="L165" s="7"/>
      <c r="M165" s="7"/>
      <c r="N165" s="7"/>
      <c r="O165" s="15"/>
      <c r="P165" s="8"/>
      <c r="Q165" s="7"/>
      <c r="R165" s="7"/>
      <c r="S165" s="7"/>
      <c r="T165" s="7"/>
      <c r="U165" s="7"/>
      <c r="V165" s="7"/>
      <c r="W165" s="15"/>
      <c r="X165" s="8"/>
      <c r="Y165" s="7"/>
      <c r="Z165" s="7"/>
      <c r="AA165" s="7"/>
      <c r="AB165" s="7"/>
      <c r="AC165" s="7"/>
      <c r="AD165" s="7"/>
      <c r="AE165" s="15"/>
    </row>
    <row r="166" spans="1:31" x14ac:dyDescent="0.25">
      <c r="A166" s="7"/>
      <c r="B166" s="7"/>
      <c r="C166" s="7"/>
      <c r="D166" s="7"/>
      <c r="E166" s="7"/>
      <c r="F166" s="7"/>
      <c r="G166" s="14"/>
      <c r="H166" s="8"/>
      <c r="I166" s="7"/>
      <c r="J166" s="7"/>
      <c r="K166" s="7"/>
      <c r="L166" s="7"/>
      <c r="M166" s="7"/>
      <c r="N166" s="7"/>
      <c r="O166" s="7"/>
      <c r="P166" s="8"/>
      <c r="Q166" s="7"/>
      <c r="R166" s="7"/>
      <c r="S166" s="7"/>
      <c r="T166" s="7"/>
      <c r="U166" s="7"/>
      <c r="V166" s="7"/>
      <c r="W166" s="15"/>
      <c r="X166" s="8"/>
      <c r="Y166" s="7"/>
      <c r="Z166" s="7"/>
      <c r="AA166" s="7"/>
      <c r="AB166" s="7"/>
      <c r="AC166" s="7"/>
      <c r="AD166" s="7"/>
      <c r="AE166" s="7"/>
    </row>
    <row r="167" spans="1:31" x14ac:dyDescent="0.25">
      <c r="A167" s="7"/>
      <c r="B167" s="7"/>
      <c r="C167" s="7"/>
      <c r="D167" s="7"/>
      <c r="E167" s="7"/>
      <c r="F167" s="7"/>
      <c r="G167" s="14"/>
      <c r="H167" s="8"/>
      <c r="I167" s="7"/>
      <c r="J167" s="7"/>
      <c r="K167" s="7"/>
      <c r="L167" s="7"/>
      <c r="M167" s="7"/>
      <c r="N167" s="7"/>
      <c r="O167" s="7"/>
      <c r="P167" s="8"/>
      <c r="Q167" s="7"/>
      <c r="R167" s="7"/>
      <c r="S167" s="7"/>
      <c r="T167" s="7"/>
      <c r="U167" s="7"/>
      <c r="V167" s="7"/>
      <c r="W167" s="15"/>
      <c r="X167" s="8"/>
      <c r="Y167" s="7"/>
      <c r="Z167" s="7"/>
      <c r="AA167" s="7"/>
      <c r="AB167" s="7"/>
      <c r="AC167" s="7"/>
      <c r="AD167" s="7"/>
      <c r="AE167" s="7"/>
    </row>
    <row r="168" spans="1:31" x14ac:dyDescent="0.25">
      <c r="A168" s="7"/>
      <c r="B168" s="7"/>
      <c r="C168" s="7"/>
      <c r="D168" s="7"/>
      <c r="E168" s="7"/>
      <c r="F168" s="7"/>
      <c r="G168" s="14"/>
      <c r="H168" s="8"/>
      <c r="I168" s="7"/>
      <c r="J168" s="7"/>
      <c r="K168" s="7"/>
      <c r="L168" s="7"/>
      <c r="M168" s="7"/>
      <c r="N168" s="7"/>
      <c r="O168" s="7"/>
      <c r="P168" s="8"/>
      <c r="Q168" s="7"/>
      <c r="R168" s="7"/>
      <c r="S168" s="7"/>
      <c r="T168" s="7"/>
      <c r="U168" s="7"/>
      <c r="V168" s="7"/>
      <c r="W168" s="15"/>
      <c r="X168" s="8"/>
      <c r="Y168" s="7"/>
      <c r="Z168" s="7"/>
      <c r="AA168" s="7"/>
      <c r="AB168" s="7"/>
      <c r="AC168" s="7"/>
      <c r="AD168" s="7"/>
      <c r="AE168" s="7"/>
    </row>
    <row r="169" spans="1:31" x14ac:dyDescent="0.25">
      <c r="A169" s="7"/>
      <c r="B169" s="7"/>
      <c r="C169" s="7"/>
      <c r="D169" s="7"/>
      <c r="E169" s="7"/>
      <c r="F169" s="7"/>
      <c r="G169" s="14"/>
      <c r="H169" s="8"/>
      <c r="I169" s="7"/>
      <c r="J169" s="7"/>
      <c r="K169" s="7"/>
      <c r="L169" s="7"/>
      <c r="M169" s="7"/>
      <c r="N169" s="7"/>
      <c r="O169" s="7"/>
      <c r="P169" s="8"/>
      <c r="Q169" s="7"/>
      <c r="R169" s="7"/>
      <c r="S169" s="7"/>
      <c r="T169" s="7"/>
      <c r="U169" s="7"/>
      <c r="V169" s="7"/>
      <c r="W169" s="15"/>
      <c r="X169" s="8"/>
      <c r="Y169" s="7"/>
      <c r="Z169" s="7"/>
      <c r="AA169" s="7"/>
      <c r="AB169" s="7"/>
      <c r="AC169" s="7"/>
      <c r="AD169" s="7"/>
      <c r="AE169" s="7"/>
    </row>
    <row r="170" spans="1:31" x14ac:dyDescent="0.25">
      <c r="A170" s="7"/>
      <c r="B170" s="7"/>
      <c r="C170" s="7"/>
      <c r="D170" s="7"/>
      <c r="E170" s="7"/>
      <c r="F170" s="7"/>
      <c r="G170" s="14"/>
      <c r="H170" s="8"/>
      <c r="I170" s="7"/>
      <c r="J170" s="7"/>
      <c r="K170" s="7"/>
      <c r="L170" s="7"/>
      <c r="M170" s="7"/>
      <c r="N170" s="7"/>
      <c r="O170" s="7"/>
      <c r="P170" s="8"/>
      <c r="Q170" s="7"/>
      <c r="R170" s="7"/>
      <c r="S170" s="7"/>
      <c r="T170" s="7"/>
      <c r="U170" s="7"/>
      <c r="V170" s="7"/>
      <c r="W170" s="15"/>
      <c r="X170" s="8"/>
      <c r="Y170" s="7"/>
      <c r="Z170" s="7"/>
      <c r="AA170" s="7"/>
      <c r="AB170" s="7"/>
      <c r="AC170" s="7"/>
      <c r="AD170" s="7"/>
      <c r="AE170" s="7"/>
    </row>
    <row r="171" spans="1:31" x14ac:dyDescent="0.25">
      <c r="A171" s="7"/>
      <c r="B171" s="7"/>
      <c r="C171" s="7"/>
      <c r="D171" s="7"/>
      <c r="E171" s="7"/>
      <c r="F171" s="7"/>
      <c r="G171" s="14"/>
      <c r="H171" s="8"/>
      <c r="I171" s="7"/>
      <c r="J171" s="7"/>
      <c r="K171" s="7"/>
      <c r="L171" s="7"/>
      <c r="M171" s="7"/>
      <c r="N171" s="7"/>
      <c r="O171" s="15"/>
      <c r="P171" s="8"/>
      <c r="Q171" s="7"/>
      <c r="R171" s="7"/>
      <c r="S171" s="7"/>
      <c r="T171" s="7"/>
      <c r="U171" s="7"/>
      <c r="V171" s="7"/>
      <c r="W171" s="15"/>
      <c r="X171" s="8"/>
      <c r="Y171" s="7"/>
      <c r="Z171" s="7"/>
      <c r="AA171" s="7"/>
      <c r="AB171" s="7"/>
      <c r="AC171" s="7"/>
      <c r="AD171" s="7"/>
      <c r="AE171" s="15"/>
    </row>
    <row r="172" spans="1:31" x14ac:dyDescent="0.25">
      <c r="A172" s="7"/>
      <c r="B172" s="7"/>
      <c r="C172" s="7"/>
      <c r="D172" s="7"/>
      <c r="E172" s="7"/>
      <c r="F172" s="7"/>
      <c r="G172" s="7"/>
      <c r="H172" s="8"/>
      <c r="I172" s="7"/>
      <c r="J172" s="7"/>
      <c r="K172" s="7"/>
      <c r="L172" s="7"/>
      <c r="M172" s="7"/>
      <c r="N172" s="7"/>
      <c r="O172" s="7"/>
      <c r="P172" s="8"/>
      <c r="Q172" s="7"/>
      <c r="R172" s="7"/>
      <c r="S172" s="7"/>
      <c r="T172" s="7"/>
      <c r="U172" s="7"/>
      <c r="V172" s="7"/>
      <c r="W172" s="15"/>
      <c r="X172" s="8"/>
      <c r="Y172" s="7"/>
      <c r="Z172" s="7"/>
      <c r="AA172" s="7"/>
      <c r="AB172" s="7"/>
      <c r="AC172" s="7"/>
      <c r="AD172" s="7"/>
      <c r="AE172" s="7"/>
    </row>
    <row r="173" spans="1:31" x14ac:dyDescent="0.25">
      <c r="A173" s="7"/>
      <c r="B173" s="7"/>
      <c r="C173" s="7"/>
      <c r="D173" s="7"/>
      <c r="E173" s="7"/>
      <c r="F173" s="7"/>
      <c r="G173" s="7"/>
      <c r="H173" s="8"/>
      <c r="I173" s="7"/>
      <c r="J173" s="7"/>
      <c r="K173" s="7"/>
      <c r="L173" s="7"/>
      <c r="M173" s="7"/>
      <c r="N173" s="7"/>
      <c r="O173" s="7"/>
      <c r="P173" s="8"/>
      <c r="Q173" s="7"/>
      <c r="R173" s="7"/>
      <c r="S173" s="7"/>
      <c r="T173" s="7"/>
      <c r="U173" s="7"/>
      <c r="V173" s="7"/>
      <c r="W173" s="15"/>
      <c r="X173" s="8"/>
      <c r="Y173" s="7"/>
      <c r="Z173" s="7"/>
      <c r="AA173" s="7"/>
      <c r="AB173" s="7"/>
      <c r="AC173" s="7"/>
      <c r="AD173" s="7"/>
      <c r="AE173" s="7"/>
    </row>
    <row r="174" spans="1:31" x14ac:dyDescent="0.25">
      <c r="A174" s="7"/>
      <c r="B174" s="7"/>
      <c r="C174" s="7"/>
      <c r="D174" s="7"/>
      <c r="E174" s="7"/>
      <c r="F174" s="7"/>
      <c r="G174" s="14"/>
      <c r="H174" s="8"/>
      <c r="I174" s="7"/>
      <c r="J174" s="7"/>
      <c r="K174" s="7"/>
      <c r="L174" s="7"/>
      <c r="M174" s="7"/>
      <c r="N174" s="7"/>
      <c r="O174" s="15"/>
      <c r="P174" s="8"/>
      <c r="Q174" s="7"/>
      <c r="R174" s="7"/>
      <c r="S174" s="7"/>
      <c r="T174" s="7"/>
      <c r="U174" s="7"/>
      <c r="V174" s="7"/>
      <c r="W174" s="15"/>
      <c r="X174" s="8"/>
      <c r="Y174" s="7"/>
      <c r="Z174" s="7"/>
      <c r="AA174" s="7"/>
      <c r="AB174" s="7"/>
      <c r="AC174" s="7"/>
      <c r="AD174" s="7"/>
      <c r="AE174" s="15"/>
    </row>
    <row r="175" spans="1:31" x14ac:dyDescent="0.25">
      <c r="A175" s="7"/>
      <c r="B175" s="7"/>
      <c r="C175" s="7"/>
      <c r="D175" s="7"/>
      <c r="E175" s="7"/>
      <c r="F175" s="7"/>
      <c r="G175" s="14"/>
      <c r="H175" s="8"/>
      <c r="I175" s="7"/>
      <c r="J175" s="7"/>
      <c r="K175" s="7"/>
      <c r="L175" s="7"/>
      <c r="M175" s="7"/>
      <c r="N175" s="7"/>
      <c r="O175" s="15"/>
      <c r="P175" s="8"/>
      <c r="Q175" s="7"/>
      <c r="R175" s="7"/>
      <c r="S175" s="7"/>
      <c r="T175" s="7"/>
      <c r="U175" s="7"/>
      <c r="V175" s="7"/>
      <c r="W175" s="15"/>
      <c r="X175" s="8"/>
      <c r="Y175" s="7"/>
      <c r="Z175" s="7"/>
      <c r="AA175" s="7"/>
      <c r="AB175" s="7"/>
      <c r="AC175" s="7"/>
      <c r="AD175" s="7"/>
      <c r="AE175" s="15"/>
    </row>
    <row r="176" spans="1:31" x14ac:dyDescent="0.25">
      <c r="A176" s="7"/>
      <c r="B176" s="7"/>
      <c r="C176" s="7"/>
      <c r="D176" s="7"/>
      <c r="E176" s="7"/>
      <c r="F176" s="7"/>
      <c r="G176" s="14"/>
      <c r="H176" s="8"/>
      <c r="I176" s="7"/>
      <c r="J176" s="7"/>
      <c r="K176" s="7"/>
      <c r="L176" s="7"/>
      <c r="M176" s="7"/>
      <c r="N176" s="7"/>
      <c r="O176" s="15"/>
      <c r="P176" s="8"/>
      <c r="Q176" s="7"/>
      <c r="R176" s="7"/>
      <c r="S176" s="7"/>
      <c r="T176" s="7"/>
      <c r="U176" s="7"/>
      <c r="V176" s="7"/>
      <c r="W176" s="15"/>
      <c r="X176" s="8"/>
      <c r="Y176" s="7"/>
      <c r="Z176" s="7"/>
      <c r="AA176" s="7"/>
      <c r="AB176" s="7"/>
      <c r="AC176" s="7"/>
      <c r="AD176" s="7"/>
      <c r="AE176" s="15"/>
    </row>
    <row r="177" spans="1:31" x14ac:dyDescent="0.25">
      <c r="A177" s="7"/>
      <c r="B177" s="7"/>
      <c r="C177" s="7"/>
      <c r="D177" s="7"/>
      <c r="E177" s="7"/>
      <c r="F177" s="7"/>
      <c r="G177" s="14"/>
      <c r="H177" s="8"/>
      <c r="I177" s="7"/>
      <c r="J177" s="7"/>
      <c r="K177" s="7"/>
      <c r="L177" s="7"/>
      <c r="M177" s="7"/>
      <c r="N177" s="7"/>
      <c r="O177" s="15"/>
      <c r="P177" s="8"/>
      <c r="Q177" s="7"/>
      <c r="R177" s="7"/>
      <c r="S177" s="7"/>
      <c r="T177" s="7"/>
      <c r="U177" s="7"/>
      <c r="V177" s="7"/>
      <c r="W177" s="15"/>
      <c r="X177" s="8"/>
      <c r="Y177" s="7"/>
      <c r="Z177" s="7"/>
      <c r="AA177" s="7"/>
      <c r="AB177" s="7"/>
      <c r="AC177" s="7"/>
      <c r="AD177" s="7"/>
      <c r="AE177" s="15"/>
    </row>
    <row r="178" spans="1:31" x14ac:dyDescent="0.25">
      <c r="A178" s="7"/>
      <c r="B178" s="7"/>
      <c r="C178" s="7"/>
      <c r="D178" s="7"/>
      <c r="E178" s="7"/>
      <c r="F178" s="7"/>
      <c r="G178" s="14"/>
      <c r="H178" s="8"/>
      <c r="I178" s="7"/>
      <c r="J178" s="7"/>
      <c r="K178" s="7"/>
      <c r="L178" s="7"/>
      <c r="M178" s="7"/>
      <c r="N178" s="7"/>
      <c r="O178" s="15"/>
      <c r="P178" s="8"/>
      <c r="Q178" s="7"/>
      <c r="R178" s="7"/>
      <c r="S178" s="7"/>
      <c r="T178" s="7"/>
      <c r="U178" s="7"/>
      <c r="V178" s="7"/>
      <c r="W178" s="15"/>
      <c r="X178" s="8"/>
      <c r="Y178" s="7"/>
      <c r="Z178" s="7"/>
      <c r="AA178" s="7"/>
      <c r="AB178" s="7"/>
      <c r="AC178" s="7"/>
      <c r="AD178" s="7"/>
      <c r="AE178" s="15"/>
    </row>
    <row r="179" spans="1:31" x14ac:dyDescent="0.25">
      <c r="A179" s="7"/>
      <c r="B179" s="7"/>
      <c r="C179" s="7"/>
      <c r="D179" s="7"/>
      <c r="E179" s="7"/>
      <c r="F179" s="7"/>
      <c r="G179" s="14"/>
      <c r="H179" s="8"/>
      <c r="I179" s="7"/>
      <c r="J179" s="7"/>
      <c r="K179" s="7"/>
      <c r="L179" s="7"/>
      <c r="M179" s="7"/>
      <c r="N179" s="7"/>
      <c r="O179" s="15"/>
      <c r="P179" s="8"/>
      <c r="Q179" s="7"/>
      <c r="R179" s="7"/>
      <c r="S179" s="7"/>
      <c r="T179" s="7"/>
      <c r="U179" s="7"/>
      <c r="V179" s="7"/>
      <c r="W179" s="15"/>
      <c r="X179" s="8"/>
      <c r="Y179" s="7"/>
      <c r="Z179" s="7"/>
      <c r="AA179" s="7"/>
      <c r="AB179" s="7"/>
      <c r="AC179" s="7"/>
      <c r="AD179" s="7"/>
      <c r="AE179" s="15"/>
    </row>
    <row r="180" spans="1:31" x14ac:dyDescent="0.25">
      <c r="A180" s="7"/>
      <c r="B180" s="7"/>
      <c r="C180" s="7"/>
      <c r="D180" s="7"/>
      <c r="E180" s="7"/>
      <c r="F180" s="7"/>
      <c r="G180" s="14"/>
      <c r="H180" s="8"/>
      <c r="I180" s="7"/>
      <c r="J180" s="7"/>
      <c r="K180" s="7"/>
      <c r="L180" s="7"/>
      <c r="M180" s="7"/>
      <c r="N180" s="7"/>
      <c r="O180" s="15"/>
      <c r="P180" s="8"/>
      <c r="Q180" s="7"/>
      <c r="R180" s="7"/>
      <c r="S180" s="7"/>
      <c r="T180" s="7"/>
      <c r="U180" s="7"/>
      <c r="V180" s="7"/>
      <c r="W180" s="15"/>
      <c r="X180" s="8"/>
      <c r="Y180" s="7"/>
      <c r="Z180" s="7"/>
      <c r="AA180" s="7"/>
      <c r="AB180" s="7"/>
      <c r="AC180" s="7"/>
      <c r="AD180" s="7"/>
      <c r="AE180" s="15"/>
    </row>
    <row r="181" spans="1:31" x14ac:dyDescent="0.25">
      <c r="A181" s="7"/>
      <c r="B181" s="7"/>
      <c r="C181" s="7"/>
      <c r="D181" s="7"/>
      <c r="E181" s="7"/>
      <c r="F181" s="7"/>
      <c r="G181" s="14"/>
      <c r="H181" s="8"/>
      <c r="I181" s="7"/>
      <c r="J181" s="7"/>
      <c r="K181" s="7"/>
      <c r="L181" s="7"/>
      <c r="M181" s="7"/>
      <c r="N181" s="7"/>
      <c r="O181" s="15"/>
      <c r="P181" s="8"/>
      <c r="Q181" s="7"/>
      <c r="R181" s="7"/>
      <c r="S181" s="7"/>
      <c r="T181" s="7"/>
      <c r="U181" s="7"/>
      <c r="V181" s="7"/>
      <c r="W181" s="15"/>
      <c r="X181" s="8"/>
      <c r="Y181" s="7"/>
      <c r="Z181" s="7"/>
      <c r="AA181" s="7"/>
      <c r="AB181" s="7"/>
      <c r="AC181" s="7"/>
      <c r="AD181" s="7"/>
      <c r="AE181" s="15"/>
    </row>
    <row r="182" spans="1:31" x14ac:dyDescent="0.25">
      <c r="A182" s="7"/>
      <c r="B182" s="7"/>
      <c r="C182" s="7"/>
      <c r="D182" s="7"/>
      <c r="E182" s="7"/>
      <c r="F182" s="7"/>
      <c r="G182" s="14"/>
      <c r="H182" s="8"/>
      <c r="I182" s="7"/>
      <c r="J182" s="7"/>
      <c r="K182" s="7"/>
      <c r="L182" s="7"/>
      <c r="M182" s="7"/>
      <c r="N182" s="7"/>
      <c r="O182" s="15"/>
      <c r="P182" s="8"/>
      <c r="Q182" s="7"/>
      <c r="R182" s="7"/>
      <c r="S182" s="7"/>
      <c r="T182" s="7"/>
      <c r="U182" s="7"/>
      <c r="V182" s="7"/>
      <c r="W182" s="15"/>
      <c r="X182" s="8"/>
      <c r="Y182" s="7"/>
      <c r="Z182" s="7"/>
      <c r="AA182" s="7"/>
      <c r="AB182" s="7"/>
      <c r="AC182" s="7"/>
      <c r="AD182" s="7"/>
      <c r="AE182" s="15"/>
    </row>
    <row r="183" spans="1:31" x14ac:dyDescent="0.25">
      <c r="A183" s="7"/>
      <c r="B183" s="7"/>
      <c r="C183" s="7"/>
      <c r="D183" s="7"/>
      <c r="E183" s="7"/>
      <c r="F183" s="7"/>
      <c r="G183" s="14"/>
      <c r="H183" s="8"/>
      <c r="I183" s="7"/>
      <c r="J183" s="7"/>
      <c r="K183" s="7"/>
      <c r="L183" s="7"/>
      <c r="M183" s="7"/>
      <c r="N183" s="7"/>
      <c r="O183" s="15"/>
      <c r="P183" s="8"/>
      <c r="Q183" s="7"/>
      <c r="R183" s="7"/>
      <c r="S183" s="7"/>
      <c r="T183" s="7"/>
      <c r="U183" s="7"/>
      <c r="V183" s="7"/>
      <c r="W183" s="15"/>
      <c r="X183" s="8"/>
      <c r="Y183" s="7"/>
      <c r="Z183" s="7"/>
      <c r="AA183" s="7"/>
      <c r="AB183" s="7"/>
      <c r="AC183" s="7"/>
      <c r="AD183" s="7"/>
      <c r="AE183" s="15"/>
    </row>
    <row r="184" spans="1:31" x14ac:dyDescent="0.25">
      <c r="A184" s="7"/>
      <c r="B184" s="7"/>
      <c r="C184" s="7"/>
      <c r="D184" s="7"/>
      <c r="E184" s="7"/>
      <c r="F184" s="7"/>
      <c r="G184" s="14"/>
      <c r="H184" s="8"/>
      <c r="I184" s="7"/>
      <c r="J184" s="7"/>
      <c r="K184" s="7"/>
      <c r="L184" s="7"/>
      <c r="M184" s="7"/>
      <c r="N184" s="7"/>
      <c r="O184" s="15"/>
      <c r="P184" s="8"/>
      <c r="Q184" s="7"/>
      <c r="R184" s="7"/>
      <c r="S184" s="7"/>
      <c r="T184" s="7"/>
      <c r="U184" s="7"/>
      <c r="V184" s="7"/>
      <c r="W184" s="15"/>
      <c r="X184" s="8"/>
      <c r="Y184" s="7"/>
      <c r="Z184" s="7"/>
      <c r="AA184" s="7"/>
      <c r="AB184" s="7"/>
      <c r="AC184" s="7"/>
      <c r="AD184" s="7"/>
      <c r="AE184" s="15"/>
    </row>
    <row r="185" spans="1:31" x14ac:dyDescent="0.25">
      <c r="A185" s="7"/>
      <c r="B185" s="7"/>
      <c r="C185" s="7"/>
      <c r="D185" s="7"/>
      <c r="E185" s="7"/>
      <c r="F185" s="7"/>
      <c r="G185" s="14"/>
      <c r="H185" s="8"/>
      <c r="I185" s="7"/>
      <c r="J185" s="7"/>
      <c r="K185" s="7"/>
      <c r="L185" s="7"/>
      <c r="M185" s="7"/>
      <c r="N185" s="7"/>
      <c r="O185" s="15"/>
      <c r="P185" s="8"/>
      <c r="Q185" s="7"/>
      <c r="R185" s="7"/>
      <c r="S185" s="7"/>
      <c r="T185" s="7"/>
      <c r="U185" s="7"/>
      <c r="V185" s="7"/>
      <c r="W185" s="15"/>
      <c r="X185" s="8"/>
      <c r="Y185" s="7"/>
      <c r="Z185" s="7"/>
      <c r="AA185" s="7"/>
      <c r="AB185" s="7"/>
      <c r="AC185" s="7"/>
      <c r="AD185" s="7"/>
      <c r="AE185" s="15"/>
    </row>
    <row r="186" spans="1:31" x14ac:dyDescent="0.25">
      <c r="A186" s="7"/>
      <c r="B186" s="7"/>
      <c r="C186" s="7"/>
      <c r="D186" s="7"/>
      <c r="E186" s="7"/>
      <c r="F186" s="7"/>
      <c r="G186" s="14"/>
      <c r="H186" s="8"/>
      <c r="I186" s="7"/>
      <c r="J186" s="7"/>
      <c r="K186" s="7"/>
      <c r="L186" s="7"/>
      <c r="M186" s="7"/>
      <c r="N186" s="7"/>
      <c r="O186" s="15"/>
      <c r="P186" s="8"/>
      <c r="Q186" s="7"/>
      <c r="R186" s="7"/>
      <c r="S186" s="7"/>
      <c r="T186" s="7"/>
      <c r="U186" s="7"/>
      <c r="V186" s="7"/>
      <c r="W186" s="15"/>
      <c r="X186" s="8"/>
      <c r="Y186" s="7"/>
      <c r="Z186" s="7"/>
      <c r="AA186" s="7"/>
      <c r="AB186" s="7"/>
      <c r="AC186" s="7"/>
      <c r="AD186" s="7"/>
      <c r="AE186" s="15"/>
    </row>
    <row r="187" spans="1:31" x14ac:dyDescent="0.25">
      <c r="A187" s="7"/>
      <c r="B187" s="7"/>
      <c r="C187" s="7"/>
      <c r="D187" s="7"/>
      <c r="E187" s="7"/>
      <c r="F187" s="7"/>
      <c r="G187" s="14"/>
      <c r="H187" s="8"/>
      <c r="I187" s="7"/>
      <c r="J187" s="7"/>
      <c r="K187" s="7"/>
      <c r="L187" s="7"/>
      <c r="M187" s="7"/>
      <c r="N187" s="7"/>
      <c r="O187" s="15"/>
      <c r="P187" s="8"/>
      <c r="Q187" s="7"/>
      <c r="R187" s="7"/>
      <c r="S187" s="7"/>
      <c r="T187" s="7"/>
      <c r="U187" s="7"/>
      <c r="V187" s="7"/>
      <c r="W187" s="15"/>
      <c r="X187" s="8"/>
      <c r="Y187" s="7"/>
      <c r="Z187" s="7"/>
      <c r="AA187" s="7"/>
      <c r="AB187" s="7"/>
      <c r="AC187" s="7"/>
      <c r="AD187" s="7"/>
      <c r="AE187" s="15"/>
    </row>
    <row r="188" spans="1:31" x14ac:dyDescent="0.25">
      <c r="A188" s="7"/>
      <c r="B188" s="7"/>
      <c r="C188" s="7"/>
      <c r="D188" s="7"/>
      <c r="E188" s="7"/>
      <c r="F188" s="7"/>
      <c r="G188" s="14"/>
      <c r="H188" s="8"/>
      <c r="I188" s="7"/>
      <c r="J188" s="7"/>
      <c r="K188" s="7"/>
      <c r="L188" s="7"/>
      <c r="M188" s="7"/>
      <c r="N188" s="7"/>
      <c r="O188" s="15"/>
      <c r="P188" s="8"/>
      <c r="Q188" s="7"/>
      <c r="R188" s="7"/>
      <c r="S188" s="7"/>
      <c r="T188" s="7"/>
      <c r="U188" s="7"/>
      <c r="V188" s="7"/>
      <c r="W188" s="15"/>
      <c r="X188" s="8"/>
      <c r="Y188" s="7"/>
      <c r="Z188" s="7"/>
      <c r="AA188" s="7"/>
      <c r="AB188" s="7"/>
      <c r="AC188" s="7"/>
      <c r="AD188" s="7"/>
      <c r="AE188" s="15"/>
    </row>
    <row r="189" spans="1:31" x14ac:dyDescent="0.25">
      <c r="A189" s="7"/>
      <c r="B189" s="7"/>
      <c r="C189" s="7"/>
      <c r="D189" s="7"/>
      <c r="E189" s="7"/>
      <c r="F189" s="7"/>
      <c r="G189" s="14"/>
      <c r="H189" s="8"/>
      <c r="I189" s="7"/>
      <c r="J189" s="7"/>
      <c r="K189" s="7"/>
      <c r="L189" s="7"/>
      <c r="M189" s="7"/>
      <c r="N189" s="7"/>
      <c r="O189" s="15"/>
      <c r="P189" s="8"/>
      <c r="Q189" s="7"/>
      <c r="R189" s="7"/>
      <c r="S189" s="7"/>
      <c r="T189" s="7"/>
      <c r="U189" s="7"/>
      <c r="V189" s="7"/>
      <c r="W189" s="15"/>
      <c r="X189" s="8"/>
      <c r="Y189" s="7"/>
      <c r="Z189" s="7"/>
      <c r="AA189" s="7"/>
      <c r="AB189" s="7"/>
      <c r="AC189" s="7"/>
      <c r="AD189" s="7"/>
      <c r="AE189" s="15"/>
    </row>
    <row r="190" spans="1:31" x14ac:dyDescent="0.25">
      <c r="A190" s="7"/>
      <c r="B190" s="7"/>
      <c r="C190" s="7"/>
      <c r="D190" s="7"/>
      <c r="E190" s="7"/>
      <c r="F190" s="7"/>
      <c r="G190" s="14"/>
      <c r="H190" s="8"/>
      <c r="I190" s="7"/>
      <c r="J190" s="7"/>
      <c r="K190" s="7"/>
      <c r="L190" s="7"/>
      <c r="M190" s="7"/>
      <c r="N190" s="7"/>
      <c r="O190" s="15"/>
      <c r="P190" s="8"/>
      <c r="Q190" s="7"/>
      <c r="R190" s="7"/>
      <c r="S190" s="7"/>
      <c r="T190" s="7"/>
      <c r="U190" s="7"/>
      <c r="V190" s="7"/>
      <c r="W190" s="15"/>
      <c r="X190" s="8"/>
      <c r="Y190" s="7"/>
      <c r="Z190" s="7"/>
      <c r="AA190" s="7"/>
      <c r="AB190" s="7"/>
      <c r="AC190" s="7"/>
      <c r="AD190" s="7"/>
      <c r="AE190" s="15"/>
    </row>
  </sheetData>
  <sheetProtection algorithmName="SHA-512" hashValue="ijpVgKcAlN5GplzCThZIXK0Wz81NObMDNHkEJSSf+K3fvWKGXTM51XahQd/4jVd5ZcbQEHkgcxQbVSJ2C7kKDg==" saltValue="E0CMOCaJhiqnmmrNjd/tfA==" spinCount="100000" sheet="1" objects="1" scenarios="1" selectLockedCells="1" selectUnlockedCells="1"/>
  <sortState xmlns:xlrd2="http://schemas.microsoft.com/office/spreadsheetml/2017/richdata2" ref="Q67:W71">
    <sortCondition descending="1" ref="W67:W7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97D2B105327041ACE9D64C14C9D2C6" ma:contentTypeVersion="7" ma:contentTypeDescription="Create a new document." ma:contentTypeScope="" ma:versionID="ab2ab41ec7f123664de62d2c55b916b8">
  <xsd:schema xmlns:xsd="http://www.w3.org/2001/XMLSchema" xmlns:xs="http://www.w3.org/2001/XMLSchema" xmlns:p="http://schemas.microsoft.com/office/2006/metadata/properties" xmlns:ns2="2c194b7d-db3f-423f-82a7-1fd42318b717" xmlns:ns3="2b22a856-a4dd-48f7-a6ff-16ed04a29b88" targetNamespace="http://schemas.microsoft.com/office/2006/metadata/properties" ma:root="true" ma:fieldsID="98c3427d37dfc50af1fb58e9a84074cc" ns2:_="" ns3:_="">
    <xsd:import namespace="2c194b7d-db3f-423f-82a7-1fd42318b717"/>
    <xsd:import namespace="2b22a856-a4dd-48f7-a6ff-16ed04a29b88"/>
    <xsd:element name="properties">
      <xsd:complexType>
        <xsd:sequence>
          <xsd:element name="documentManagement">
            <xsd:complexType>
              <xsd:all>
                <xsd:element ref="ns2:bn9r" minOccurs="0"/>
                <xsd:element ref="ns2:hrdb" minOccurs="0"/>
                <xsd:element ref="ns2:h1p6" minOccurs="0"/>
                <xsd:element ref="ns2:lo2a" minOccurs="0"/>
                <xsd:element ref="ns2:_x0075_jk4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  <xsd:element ref="ns2:Tier_x0020_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94b7d-db3f-423f-82a7-1fd42318b717" elementFormDefault="qualified">
    <xsd:import namespace="http://schemas.microsoft.com/office/2006/documentManagement/types"/>
    <xsd:import namespace="http://schemas.microsoft.com/office/infopath/2007/PartnerControls"/>
    <xsd:element name="bn9r" ma:index="8" nillable="true" ma:displayName="Tier 1" ma:default="Indoor" ma:format="Dropdown" ma:internalName="bn9r">
      <xsd:simpleType>
        <xsd:union memberTypes="dms:Text">
          <xsd:simpleType>
            <xsd:restriction base="dms:Choice">
              <xsd:enumeration value="Indoor"/>
              <xsd:enumeration value="LNA"/>
              <xsd:enumeration value="Modem"/>
              <xsd:enumeration value="Outdoor"/>
            </xsd:restriction>
          </xsd:simpleType>
        </xsd:union>
      </xsd:simpleType>
    </xsd:element>
    <xsd:element name="hrdb" ma:index="9" nillable="true" ma:displayName="View" ma:internalName="hrdb">
      <xsd:simpleType>
        <xsd:restriction base="dms:Text">
          <xsd:maxLength value="255"/>
        </xsd:restriction>
      </xsd:simpleType>
    </xsd:element>
    <xsd:element name="h1p6" ma:index="10" nillable="true" ma:displayName="Tier 3" ma:internalName="h1p6">
      <xsd:simpleType>
        <xsd:restriction base="dms:Text"/>
      </xsd:simpleType>
    </xsd:element>
    <xsd:element name="lo2a" ma:index="11" nillable="true" ma:displayName="Download" ma:internalName="lo2a">
      <xsd:simpleType>
        <xsd:restriction base="dms:Text">
          <xsd:maxLength value="255"/>
        </xsd:restriction>
      </xsd:simpleType>
    </xsd:element>
    <xsd:element name="_x0075_jk4" ma:index="12" nillable="true" ma:displayName="BU" ma:internalName="_x0075_jk4">
      <xsd:simpleType>
        <xsd:restriction base="dms:Text"/>
      </xsd:simpleType>
    </xsd:element>
    <xsd:element name="Tier_x0020_4" ma:index="17" nillable="true" ma:displayName="Tier 4" ma:default="Active" ma:format="Dropdown" ma:internalName="Tier_x0020_4">
      <xsd:simpleType>
        <xsd:restriction base="dms:Choice">
          <xsd:enumeration value="Active"/>
          <xsd:enumeration value="Legacy"/>
          <xsd:enumeration value="Obso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2a856-a4dd-48f7-a6ff-16ed04a29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o2a xmlns="2c194b7d-db3f-423f-82a7-1fd42318b717" xsi:nil="true"/>
    <h1p6 xmlns="2c194b7d-db3f-423f-82a7-1fd42318b717" xsi:nil="true"/>
    <_x0075_jk4 xmlns="2c194b7d-db3f-423f-82a7-1fd42318b717">TPD</_x0075_jk4>
    <Tier_x0020_4 xmlns="2c194b7d-db3f-423f-82a7-1fd42318b717">Active</Tier_x0020_4>
    <bn9r xmlns="2c194b7d-db3f-423f-82a7-1fd42318b717" xsi:nil="true"/>
    <hrdb xmlns="2c194b7d-db3f-423f-82a7-1fd42318b717" xsi:nil="true"/>
  </documentManagement>
</p:properties>
</file>

<file path=customXml/itemProps1.xml><?xml version="1.0" encoding="utf-8"?>
<ds:datastoreItem xmlns:ds="http://schemas.openxmlformats.org/officeDocument/2006/customXml" ds:itemID="{8FFB7327-9C03-48DC-8C1A-D7AA8B329B1E}"/>
</file>

<file path=customXml/itemProps2.xml><?xml version="1.0" encoding="utf-8"?>
<ds:datastoreItem xmlns:ds="http://schemas.openxmlformats.org/officeDocument/2006/customXml" ds:itemID="{7B472EB4-3D45-41C7-8ECE-BB2FD83F1D38}"/>
</file>

<file path=customXml/itemProps3.xml><?xml version="1.0" encoding="utf-8"?>
<ds:datastoreItem xmlns:ds="http://schemas.openxmlformats.org/officeDocument/2006/customXml" ds:itemID="{06DB7021-DD8B-463C-A4AE-489A13864288}"/>
</file>

<file path=customXml/itemProps4.xml><?xml version="1.0" encoding="utf-8"?>
<ds:datastoreItem xmlns:ds="http://schemas.openxmlformats.org/officeDocument/2006/customXml" ds:itemID="{AA361182-9B0B-4D1B-A81C-F63BC3F1B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DVBS2X Calc</vt:lpstr>
      <vt:lpstr>Controls</vt:lpstr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Southgate (INT)</dc:creator>
  <cp:lastModifiedBy>Southgate, David (INT)</cp:lastModifiedBy>
  <dcterms:created xsi:type="dcterms:W3CDTF">2016-11-02T14:03:54Z</dcterms:created>
  <dcterms:modified xsi:type="dcterms:W3CDTF">2020-07-22T14:35:39Z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0x010100AF97D2B105327041ACE9D64C14C9D2C6</vt:lpwstr>
  </property>
</Properties>
</file>